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C:\Users\NGXPUSER17\Desktop\【1回目】令和６年度財政状況資料集の作成及び公表について\■提出データ\"/>
    </mc:Choice>
  </mc:AlternateContent>
  <xr:revisionPtr revIDLastSave="0" documentId="13_ncr:1_{1155392E-DF20-4C2F-83DB-23650B294736}" xr6:coauthVersionLast="44" xr6:coauthVersionMax="44"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BE35" i="10"/>
  <c r="C35" i="10"/>
  <c r="BW34" i="10"/>
  <c r="BE34" i="10"/>
  <c r="C34" i="10"/>
  <c r="BW35" i="10" l="1"/>
  <c r="BW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AM34" i="10"/>
  <c r="AM35" i="10" s="1"/>
</calcChain>
</file>

<file path=xl/sharedStrings.xml><?xml version="1.0" encoding="utf-8"?>
<sst xmlns="http://schemas.openxmlformats.org/spreadsheetml/2006/main" count="1129" uniqueCount="555">
  <si>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</si>
  <si>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</si>
  <si>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</si>
  <si>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</si>
  <si>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</si>
  <si>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</si>
  <si>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</si>
  <si>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</si>
  <si>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</si>
  <si>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</si>
  <si>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</si>
  <si>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</si>
  <si>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</si>
  <si>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</si>
  <si>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</si>
  <si>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</si>
  <si>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</si>
  <si>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</si>
  <si>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</si>
  <si>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</si>
  <si>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</si>
  <si>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</si>
  <si>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</si>
  <si>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</si>
  <si>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</si>
  <si>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</si>
  <si>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</si>
  <si>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</si>
  <si>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</si>
  <si>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</si>
  <si>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</si>
  <si>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</si>
  <si>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</si>
  <si>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</si>
  <si>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</si>
  <si>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</si>
  <si>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</si>
  <si>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</si>
  <si>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</si>
  <si>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</si>
  <si>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</si>
  <si>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</si>
  <si>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</si>
  <si>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</si>
  <si>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</si>
  <si>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</si>
  <si>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</si>
  <si>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</si>
  <si>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</si>
  <si>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</si>
  <si>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</si>
  <si>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</si>
  <si>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</si>
  <si>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</si>
  <si>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</si>
  <si>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</si>
  <si>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</si>
  <si>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</si>
  <si>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</si>
  <si>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</si>
  <si>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</si>
  <si>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</si>
  <si>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</si>
  <si>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</si>
  <si>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</si>
  <si>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</si>
  <si>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</si>
  <si>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</si>
  <si>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</si>
  <si>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</si>
  <si>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</si>
  <si>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</si>
  <si>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</si>
  <si>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</si>
  <si>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</si>
  <si>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</si>
  <si>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</si>
  <si>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</si>
  <si>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</si>
  <si>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</si>
  <si>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</si>
  <si>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</si>
  <si>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</si>
  <si>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</si>
  <si>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</si>
  <si>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</si>
  <si>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</si>
  <si>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</si>
  <si>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</si>
  <si>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</si>
  <si>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</si>
  <si>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</si>
  <si>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</si>
  <si>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</si>
  <si>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中川町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</si>
  <si>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</si>
  <si>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</si>
  <si>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</si>
  <si>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</si>
  <si>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</si>
  <si>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</si>
  <si>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</si>
  <si>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</si>
  <si>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</si>
  <si>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</si>
  <si>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</si>
  <si>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</si>
  <si>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</si>
  <si>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</si>
  <si>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</si>
  <si>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</si>
  <si>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</si>
  <si>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</si>
  <si>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</si>
  <si>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</si>
  <si>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</si>
  <si>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</si>
  <si>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</si>
  <si>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</si>
  <si>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</si>
  <si>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</si>
  <si>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</si>
  <si>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</si>
  <si>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</si>
  <si>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</si>
  <si>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</si>
  <si>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</si>
  <si>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</si>
  <si>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</si>
  <si>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</si>
  <si>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</si>
  <si>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</si>
  <si>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</si>
  <si>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</si>
  <si>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</si>
  <si>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</si>
  <si>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</si>
  <si>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</si>
  <si>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</si>
  <si>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</si>
  <si>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</si>
  <si>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</si>
  <si>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</si>
  <si>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</si>
  <si>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</si>
  <si>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</si>
  <si>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</si>
  <si>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</si>
  <si>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</si>
  <si>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</si>
  <si>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</si>
  <si>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</si>
  <si>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</si>
  <si>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</si>
  <si>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</si>
  <si>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</si>
  <si>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</si>
  <si>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</si>
  <si>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</si>
  <si>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</si>
  <si>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</si>
  <si>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</si>
  <si>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</si>
  <si>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</si>
  <si>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</si>
  <si>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</si>
  <si>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</si>
  <si>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</si>
  <si>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</si>
  <si>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</si>
  <si>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</si>
  <si>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</si>
  <si>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</si>
  <si>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</si>
  <si>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</si>
  <si>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</si>
  <si>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</si>
  <si>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</si>
  <si>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</si>
  <si>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</si>
  <si>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</si>
  <si>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</si>
  <si>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</si>
  <si>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</si>
  <si>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</si>
  <si>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</si>
  <si>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</si>
  <si>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</si>
  <si>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</si>
  <si>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</si>
  <si>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</si>
  <si>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</si>
  <si>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</si>
  <si>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</si>
  <si>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</si>
  <si>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</si>
  <si>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</si>
  <si>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</si>
  <si>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</si>
  <si>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</si>
  <si>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</si>
  <si>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</si>
  <si>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</si>
  <si>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北海道中川町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</si>
  <si>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</si>
  <si>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</si>
  <si>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</si>
  <si>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</si>
  <si>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</si>
  <si>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</si>
  <si>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</si>
  <si>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</si>
  <si>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</si>
  <si>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</si>
  <si>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</si>
  <si>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</si>
  <si>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</si>
  <si>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</si>
  <si>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</si>
  <si>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</si>
  <si>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</si>
  <si>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</si>
  <si>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</si>
  <si>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</si>
  <si>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</si>
  <si>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</si>
  <si>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</si>
  <si>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</si>
  <si>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</si>
  <si>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</si>
  <si>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</si>
  <si>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</si>
  <si>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</si>
  <si>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</si>
  <si>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</si>
  <si>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</si>
  <si>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</si>
  <si>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</si>
  <si>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</si>
  <si>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</si>
  <si>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</si>
  <si>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</si>
  <si>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</si>
  <si>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</si>
  <si>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</si>
  <si>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</si>
  <si>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</si>
  <si>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</si>
  <si>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</si>
  <si>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</si>
  <si>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</si>
  <si>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</si>
  <si>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</si>
  <si>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</si>
  <si>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</si>
  <si>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</si>
  <si>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</si>
  <si>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</si>
  <si>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</si>
  <si>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</si>
  <si>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</si>
  <si>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</si>
  <si>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</si>
  <si>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</si>
  <si>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</si>
  <si>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</si>
  <si>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</si>
  <si>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</si>
  <si>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</si>
  <si>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</si>
  <si>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</si>
  <si>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</si>
  <si>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</si>
  <si>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</si>
  <si>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</si>
  <si>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</si>
  <si>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</si>
  <si>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</si>
  <si>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</si>
  <si>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</si>
  <si>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</si>
  <si>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</si>
  <si>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</si>
  <si>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</si>
  <si>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</si>
  <si>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</si>
  <si>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</si>
  <si>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</si>
  <si>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</si>
  <si>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</si>
  <si>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</si>
  <si>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</si>
  <si>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</si>
  <si>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</si>
  <si>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</si>
  <si>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</si>
  <si>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</si>
  <si>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</si>
  <si>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</si>
  <si>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</si>
  <si>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</si>
  <si>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</si>
  <si>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</si>
  <si>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</si>
  <si>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</si>
  <si>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</si>
  <si>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</si>
  <si>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</si>
  <si>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</si>
  <si>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</si>
  <si>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</si>
  <si>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</si>
  <si>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</si>
  <si>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</si>
  <si>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</si>
  <si>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</si>
  <si>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</si>
  <si>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</si>
  <si>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</si>
  <si>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</si>
  <si>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</si>
  <si>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</si>
  <si>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</si>
  <si>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</si>
  <si>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</si>
  <si>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</si>
  <si>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</si>
  <si>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</si>
  <si>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</si>
  <si>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</si>
  <si>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</si>
  <si>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</si>
  <si>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</si>
  <si>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</si>
  <si>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</si>
  <si>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</si>
  <si>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</si>
  <si>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</si>
  <si>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</si>
  <si>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</si>
  <si>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</si>
  <si>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</si>
  <si>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</si>
  <si>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</si>
  <si>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</si>
  <si>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</si>
  <si>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</si>
  <si>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</si>
  <si>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</si>
  <si>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</si>
  <si>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</si>
  <si>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</si>
  <si>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</si>
  <si>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</si>
  <si>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北海道中川町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</si>
  <si>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</si>
  <si>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</si>
  <si>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</si>
  <si>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</si>
  <si>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</si>
  <si>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</si>
  <si>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</si>
  <si>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</si>
  <si>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</si>
  <si>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</si>
  <si>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</si>
  <si>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</si>
  <si>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</si>
  <si>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</si>
  <si>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</si>
  <si>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</si>
  <si>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</si>
  <si>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</si>
  <si>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</si>
  <si>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</si>
  <si>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</si>
  <si>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</si>
  <si>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</si>
  <si>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</si>
  <si>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</si>
  <si>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</si>
  <si>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</si>
  <si>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</si>
  <si>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</si>
  <si>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</si>
  <si>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</si>
  <si>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</si>
  <si>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</si>
  <si>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</si>
  <si>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</si>
  <si>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</si>
  <si>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</si>
  <si>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</si>
  <si>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</si>
  <si>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</si>
  <si>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</si>
  <si>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</si>
  <si>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</si>
  <si>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</si>
  <si>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</si>
  <si>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</si>
  <si>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</si>
  <si>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</si>
  <si>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</si>
  <si>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</si>
  <si>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</si>
  <si>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</si>
  <si>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</si>
  <si>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</si>
  <si>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</si>
  <si>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</si>
  <si>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</si>
  <si>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</si>
  <si>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</si>
  <si>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</si>
  <si>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</si>
  <si>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</si>
  <si>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</si>
  <si>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</si>
  <si>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</si>
  <si>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</si>
  <si>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</si>
  <si>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</si>
  <si>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</si>
  <si>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</si>
  <si>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</si>
  <si>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</si>
  <si>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</si>
  <si>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</si>
  <si>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</si>
  <si>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</si>
  <si>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</si>
  <si>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</si>
  <si>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</si>
  <si>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</si>
  <si>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</si>
  <si>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</si>
  <si>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</si>
  <si>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</si>
  <si>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</si>
  <si>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</si>
  <si>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</si>
  <si>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</si>
  <si>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</si>
  <si>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</si>
  <si>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</si>
  <si>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</si>
  <si>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</si>
  <si>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</si>
  <si>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</si>
  <si>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</si>
  <si>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</si>
  <si>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</si>
  <si>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</si>
  <si>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</si>
  <si>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</si>
  <si>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</si>
  <si>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</si>
  <si>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</si>
  <si>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</si>
  <si>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</si>
  <si>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</si>
  <si>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</si>
  <si>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</si>
  <si>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</si>
  <si>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</si>
  <si>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</si>
  <si>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</si>
  <si>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</si>
  <si>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</si>
  <si>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</si>
  <si>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</si>
  <si>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</si>
  <si>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</si>
  <si>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</si>
  <si>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</si>
  <si>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</si>
  <si>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</si>
  <si>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</si>
  <si>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</si>
  <si>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</si>
  <si>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</si>
  <si>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</si>
  <si>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</si>
  <si>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</si>
  <si>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</si>
  <si>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</si>
  <si>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</si>
  <si>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</si>
  <si>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</si>
  <si>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</si>
  <si>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</si>
  <si>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</si>
  <si>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</si>
  <si>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</si>
  <si>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</si>
  <si>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</si>
  <si>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</si>
  <si>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</si>
  <si>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</si>
  <si>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</si>
  <si>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</si>
  <si>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</si>
  <si>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</si>
  <si>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</si>
  <si>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</si>
  <si>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</si>
  <si>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</si>
  <si>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</si>
  <si>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</si>
  <si>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</si>
  <si>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</si>
  <si>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</si>
  <si>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</si>
  <si>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</si>
  <si>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</si>
  <si>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</si>
  <si>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</si>
  <si>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</si>
  <si>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</si>
  <si>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</si>
  <si>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</si>
  <si>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</si>
  <si>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</si>
  <si>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</si>
  <si>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</si>
  <si>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</si>
  <si>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</si>
  <si>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</si>
  <si>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5.74</t>
  </si>
  <si>
    <t>▲ 4.73</t>
  </si>
  <si>
    <t>一般会計</t>
  </si>
  <si>
    <t>簡易水道事業会計</t>
  </si>
  <si>
    <t>農業集落排水事業会計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</si>
  <si>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</si>
  <si>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</si>
  <si>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</si>
  <si>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</si>
  <si>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</si>
  <si>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</si>
  <si>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</si>
  <si>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</si>
  <si>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</si>
  <si>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</si>
  <si>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</si>
  <si>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株式会社　中川町地域開発振興公社</t>
    <phoneticPr fontId="2"/>
  </si>
  <si>
    <t>-</t>
    <phoneticPr fontId="2"/>
  </si>
  <si>
    <t>西天北五町衛生施設組合</t>
    <rPh sb="0" eb="1">
      <t>ニシ</t>
    </rPh>
    <rPh sb="1" eb="2">
      <t>テン</t>
    </rPh>
    <rPh sb="2" eb="3">
      <t>ホク</t>
    </rPh>
    <rPh sb="3" eb="5">
      <t>ゴチョウ</t>
    </rPh>
    <rPh sb="5" eb="7">
      <t>エイセイ</t>
    </rPh>
    <rPh sb="7" eb="9">
      <t>シセツ</t>
    </rPh>
    <rPh sb="9" eb="11">
      <t>クミアイ</t>
    </rPh>
    <phoneticPr fontId="2"/>
  </si>
  <si>
    <t>上川北部消防事務組合</t>
    <rPh sb="0" eb="2">
      <t>カミカワ</t>
    </rPh>
    <rPh sb="2" eb="4">
      <t>ホクブ</t>
    </rPh>
    <rPh sb="4" eb="6">
      <t>ショウボウ</t>
    </rPh>
    <rPh sb="6" eb="8">
      <t>ジム</t>
    </rPh>
    <rPh sb="8" eb="10">
      <t>クミアイ</t>
    </rPh>
    <phoneticPr fontId="2"/>
  </si>
  <si>
    <t>上川教育研修センター組合</t>
    <rPh sb="0" eb="2">
      <t>カミカワ</t>
    </rPh>
    <rPh sb="2" eb="4">
      <t>キョウイク</t>
    </rPh>
    <rPh sb="4" eb="6">
      <t>ケンシュウ</t>
    </rPh>
    <rPh sb="10" eb="12">
      <t>クミアイ</t>
    </rPh>
    <phoneticPr fontId="2"/>
  </si>
  <si>
    <t>公共施設整備基金</t>
    <phoneticPr fontId="5"/>
  </si>
  <si>
    <t>地域福祉基金</t>
    <phoneticPr fontId="38"/>
  </si>
  <si>
    <t>人づくり研修基金</t>
    <phoneticPr fontId="2"/>
  </si>
  <si>
    <t>ふるさと基金</t>
    <phoneticPr fontId="2"/>
  </si>
  <si>
    <t>中山間ふるさと水と土保全基金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</si>
</sst>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3B44-412B-AFB2-6CCB005BB2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550831</c:v>
                </c:pt>
                <c:pt idx="1">
                  <c:v>497436</c:v>
                </c:pt>
                <c:pt idx="2">
                  <c:v>417558</c:v>
                </c:pt>
                <c:pt idx="3">
                  <c:v>355314</c:v>
                </c:pt>
                <c:pt idx="4">
                  <c:v>445875</c:v>
                </c:pt>
              </c:numCache>
            </c:numRef>
          </c:val>
          <c:smooth val="0"/>
          <c:extLst>
            <c:ext xmlns:c16="http://schemas.microsoft.com/office/drawing/2014/chart" uri="{C3380CC4-5D6E-409C-BE32-E72D297353CC}">
              <c16:uniqueId val="{00000001-3B44-412B-AFB2-6CCB005BB2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9.3800000000000008</c:v>
                </c:pt>
                <c:pt idx="1">
                  <c:v>5.69</c:v>
                </c:pt>
                <c:pt idx="2">
                  <c:v>3.37</c:v>
                </c:pt>
                <c:pt idx="3">
                  <c:v>3.87</c:v>
                </c:pt>
                <c:pt idx="4">
                  <c:v>3.87</c:v>
                </c:pt>
              </c:numCache>
            </c:numRef>
          </c:val>
          <c:extLst>
            <c:ext xmlns:c16="http://schemas.microsoft.com/office/drawing/2014/chart" uri="{C3380CC4-5D6E-409C-BE32-E72D297353CC}">
              <c16:uniqueId val="{00000000-A92E-4C87-8D15-4041E288004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43.02</c:v>
                </c:pt>
                <c:pt idx="1">
                  <c:v>43.96</c:v>
                </c:pt>
                <c:pt idx="2">
                  <c:v>47.36</c:v>
                </c:pt>
                <c:pt idx="3">
                  <c:v>41.71</c:v>
                </c:pt>
                <c:pt idx="4">
                  <c:v>36.35</c:v>
                </c:pt>
              </c:numCache>
            </c:numRef>
          </c:val>
          <c:extLst>
            <c:ext xmlns:c16="http://schemas.microsoft.com/office/drawing/2014/chart" uri="{C3380CC4-5D6E-409C-BE32-E72D297353CC}">
              <c16:uniqueId val="{00000001-A92E-4C87-8D15-4041E288004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17.850000000000001</c:v>
                </c:pt>
                <c:pt idx="1">
                  <c:v>1.41</c:v>
                </c:pt>
                <c:pt idx="2">
                  <c:v>0.49</c:v>
                </c:pt>
                <c:pt idx="3">
                  <c:v>-5.74</c:v>
                </c:pt>
                <c:pt idx="4">
                  <c:v>-4.7300000000000004</c:v>
                </c:pt>
              </c:numCache>
            </c:numRef>
          </c:val>
          <c:smooth val="0"/>
          <c:extLst>
            <c:ext xmlns:c16="http://schemas.microsoft.com/office/drawing/2014/chart" uri="{C3380CC4-5D6E-409C-BE32-E72D297353CC}">
              <c16:uniqueId val="{00000002-A92E-4C87-8D15-4041E288004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0.14000000000000001</c:v>
                </c:pt>
                <c:pt idx="8">
                  <c:v>0</c:v>
                </c:pt>
                <c:pt idx="9">
                  <c:v>0</c:v>
                </c:pt>
              </c:numCache>
            </c:numRef>
          </c:val>
          <c:extLst>
            <c:ext xmlns:c16="http://schemas.microsoft.com/office/drawing/2014/chart" uri="{C3380CC4-5D6E-409C-BE32-E72D297353CC}">
              <c16:uniqueId val="{00000000-6309-43C3-9B5F-881EAE8FE1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09-43C3-9B5F-881EAE8FE11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309-43C3-9B5F-881EAE8FE11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309-43C3-9B5F-881EAE8FE11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309-43C3-9B5F-881EAE8FE11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6309-43C3-9B5F-881EAE8FE11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6309-43C3-9B5F-881EAE8FE11F}"/>
            </c:ext>
          </c:extLst>
        </c:ser>
        <c:ser>
          <c:idx val="7"/>
          <c:order val="7"/>
          <c:tx>
            <c:strRef>
              <c:f>データシート!$A$34</c:f>
              <c:strCache>
                <c:ptCount val="1"/>
                <c:pt idx="0">
                  <c:v>農業集落排水事業会計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0.36</c:v>
                </c:pt>
              </c:numCache>
            </c:numRef>
          </c:val>
          <c:extLst>
            <c:ext xmlns:c16="http://schemas.microsoft.com/office/drawing/2014/chart" uri="{C3380CC4-5D6E-409C-BE32-E72D297353CC}">
              <c16:uniqueId val="{00000007-6309-43C3-9B5F-881EAE8FE11F}"/>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0.62</c:v>
                </c:pt>
              </c:numCache>
            </c:numRef>
          </c:val>
          <c:extLst>
            <c:ext xmlns:c16="http://schemas.microsoft.com/office/drawing/2014/chart" uri="{C3380CC4-5D6E-409C-BE32-E72D297353CC}">
              <c16:uniqueId val="{00000008-6309-43C3-9B5F-881EAE8FE11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9.3699999999999992</c:v>
                </c:pt>
                <c:pt idx="2">
                  <c:v>#N/A</c:v>
                </c:pt>
                <c:pt idx="3">
                  <c:v>5.69</c:v>
                </c:pt>
                <c:pt idx="4">
                  <c:v>#N/A</c:v>
                </c:pt>
                <c:pt idx="5">
                  <c:v>3.36</c:v>
                </c:pt>
                <c:pt idx="6">
                  <c:v>#N/A</c:v>
                </c:pt>
                <c:pt idx="7">
                  <c:v>3.86</c:v>
                </c:pt>
                <c:pt idx="8">
                  <c:v>#N/A</c:v>
                </c:pt>
                <c:pt idx="9">
                  <c:v>3.86</c:v>
                </c:pt>
              </c:numCache>
            </c:numRef>
          </c:val>
          <c:extLst>
            <c:ext xmlns:c16="http://schemas.microsoft.com/office/drawing/2014/chart" uri="{C3380CC4-5D6E-409C-BE32-E72D297353CC}">
              <c16:uniqueId val="{00000009-6309-43C3-9B5F-881EAE8FE11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507</c:v>
                </c:pt>
                <c:pt idx="5">
                  <c:v>538</c:v>
                </c:pt>
                <c:pt idx="8">
                  <c:v>537</c:v>
                </c:pt>
                <c:pt idx="11">
                  <c:v>524</c:v>
                </c:pt>
                <c:pt idx="14">
                  <c:v>500</c:v>
                </c:pt>
              </c:numCache>
            </c:numRef>
          </c:val>
          <c:extLst>
            <c:ext xmlns:c16="http://schemas.microsoft.com/office/drawing/2014/chart" uri="{C3380CC4-5D6E-409C-BE32-E72D297353CC}">
              <c16:uniqueId val="{00000000-C8FB-46AD-9D73-58FA34D48A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C8FB-46AD-9D73-58FA34D48A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8FB-46AD-9D73-58FA34D48A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8FB-46AD-9D73-58FA34D48A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64</c:v>
                </c:pt>
                <c:pt idx="3">
                  <c:v>65</c:v>
                </c:pt>
                <c:pt idx="6">
                  <c:v>69</c:v>
                </c:pt>
                <c:pt idx="9">
                  <c:v>72</c:v>
                </c:pt>
                <c:pt idx="12">
                  <c:v>75</c:v>
                </c:pt>
              </c:numCache>
            </c:numRef>
          </c:val>
          <c:extLst>
            <c:ext xmlns:c16="http://schemas.microsoft.com/office/drawing/2014/chart" uri="{C3380CC4-5D6E-409C-BE32-E72D297353CC}">
              <c16:uniqueId val="{00000004-C8FB-46AD-9D73-58FA34D48A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FB-46AD-9D73-58FA34D48A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8FB-46AD-9D73-58FA34D48A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691</c:v>
                </c:pt>
                <c:pt idx="3">
                  <c:v>735</c:v>
                </c:pt>
                <c:pt idx="6">
                  <c:v>745</c:v>
                </c:pt>
                <c:pt idx="9">
                  <c:v>710</c:v>
                </c:pt>
                <c:pt idx="12">
                  <c:v>664</c:v>
                </c:pt>
              </c:numCache>
            </c:numRef>
          </c:val>
          <c:extLst>
            <c:ext xmlns:c16="http://schemas.microsoft.com/office/drawing/2014/chart" uri="{C3380CC4-5D6E-409C-BE32-E72D297353CC}">
              <c16:uniqueId val="{00000007-C8FB-46AD-9D73-58FA34D48A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248</c:v>
                </c:pt>
                <c:pt idx="2">
                  <c:v>#N/A</c:v>
                </c:pt>
                <c:pt idx="3">
                  <c:v>#N/A</c:v>
                </c:pt>
                <c:pt idx="4">
                  <c:v>262</c:v>
                </c:pt>
                <c:pt idx="5">
                  <c:v>#N/A</c:v>
                </c:pt>
                <c:pt idx="6">
                  <c:v>#N/A</c:v>
                </c:pt>
                <c:pt idx="7">
                  <c:v>277</c:v>
                </c:pt>
                <c:pt idx="8">
                  <c:v>#N/A</c:v>
                </c:pt>
                <c:pt idx="9">
                  <c:v>#N/A</c:v>
                </c:pt>
                <c:pt idx="10">
                  <c:v>259</c:v>
                </c:pt>
                <c:pt idx="11">
                  <c:v>#N/A</c:v>
                </c:pt>
                <c:pt idx="12">
                  <c:v>#N/A</c:v>
                </c:pt>
                <c:pt idx="13">
                  <c:v>240</c:v>
                </c:pt>
                <c:pt idx="14">
                  <c:v>#N/A</c:v>
                </c:pt>
              </c:numCache>
            </c:numRef>
          </c:val>
          <c:smooth val="0"/>
          <c:extLst>
            <c:ext xmlns:c16="http://schemas.microsoft.com/office/drawing/2014/chart" uri="{C3380CC4-5D6E-409C-BE32-E72D297353CC}">
              <c16:uniqueId val="{00000008-C8FB-46AD-9D73-58FA34D48A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4311</c:v>
                </c:pt>
                <c:pt idx="5">
                  <c:v>4070</c:v>
                </c:pt>
                <c:pt idx="8">
                  <c:v>3693</c:v>
                </c:pt>
                <c:pt idx="11">
                  <c:v>3487</c:v>
                </c:pt>
                <c:pt idx="14">
                  <c:v>3182</c:v>
                </c:pt>
              </c:numCache>
            </c:numRef>
          </c:val>
          <c:extLst>
            <c:ext xmlns:c16="http://schemas.microsoft.com/office/drawing/2014/chart" uri="{C3380CC4-5D6E-409C-BE32-E72D297353CC}">
              <c16:uniqueId val="{00000000-88A3-4B5B-9B62-E43523C9C5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175</c:v>
                </c:pt>
                <c:pt idx="5">
                  <c:v>142</c:v>
                </c:pt>
                <c:pt idx="8">
                  <c:v>88</c:v>
                </c:pt>
                <c:pt idx="11">
                  <c:v>64</c:v>
                </c:pt>
                <c:pt idx="14">
                  <c:v>44</c:v>
                </c:pt>
              </c:numCache>
            </c:numRef>
          </c:val>
          <c:extLst>
            <c:ext xmlns:c16="http://schemas.microsoft.com/office/drawing/2014/chart" uri="{C3380CC4-5D6E-409C-BE32-E72D297353CC}">
              <c16:uniqueId val="{00000001-88A3-4B5B-9B62-E43523C9C5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2053</c:v>
                </c:pt>
                <c:pt idx="5">
                  <c:v>2066</c:v>
                </c:pt>
                <c:pt idx="8">
                  <c:v>1995</c:v>
                </c:pt>
                <c:pt idx="11">
                  <c:v>1758</c:v>
                </c:pt>
                <c:pt idx="14">
                  <c:v>1629</c:v>
                </c:pt>
              </c:numCache>
            </c:numRef>
          </c:val>
          <c:extLst>
            <c:ext xmlns:c16="http://schemas.microsoft.com/office/drawing/2014/chart" uri="{C3380CC4-5D6E-409C-BE32-E72D297353CC}">
              <c16:uniqueId val="{00000002-88A3-4B5B-9B62-E43523C9C5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A3-4B5B-9B62-E43523C9C5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A3-4B5B-9B62-E43523C9C5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A3-4B5B-9B62-E43523C9C5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218</c:v>
                </c:pt>
                <c:pt idx="3">
                  <c:v>217</c:v>
                </c:pt>
                <c:pt idx="6">
                  <c:v>322</c:v>
                </c:pt>
                <c:pt idx="9">
                  <c:v>183</c:v>
                </c:pt>
                <c:pt idx="12">
                  <c:v>534</c:v>
                </c:pt>
              </c:numCache>
            </c:numRef>
          </c:val>
          <c:extLst>
            <c:ext xmlns:c16="http://schemas.microsoft.com/office/drawing/2014/chart" uri="{C3380CC4-5D6E-409C-BE32-E72D297353CC}">
              <c16:uniqueId val="{00000006-88A3-4B5B-9B62-E43523C9C5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8A3-4B5B-9B62-E43523C9C5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895</c:v>
                </c:pt>
                <c:pt idx="3">
                  <c:v>855</c:v>
                </c:pt>
                <c:pt idx="6">
                  <c:v>842</c:v>
                </c:pt>
                <c:pt idx="9">
                  <c:v>864</c:v>
                </c:pt>
                <c:pt idx="12">
                  <c:v>834</c:v>
                </c:pt>
              </c:numCache>
            </c:numRef>
          </c:val>
          <c:extLst>
            <c:ext xmlns:c16="http://schemas.microsoft.com/office/drawing/2014/chart" uri="{C3380CC4-5D6E-409C-BE32-E72D297353CC}">
              <c16:uniqueId val="{00000008-88A3-4B5B-9B62-E43523C9C5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8A3-4B5B-9B62-E43523C9C5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5411</c:v>
                </c:pt>
                <c:pt idx="3">
                  <c:v>5039</c:v>
                </c:pt>
                <c:pt idx="6">
                  <c:v>4547</c:v>
                </c:pt>
                <c:pt idx="9">
                  <c:v>4155</c:v>
                </c:pt>
                <c:pt idx="12">
                  <c:v>3756</c:v>
                </c:pt>
              </c:numCache>
            </c:numRef>
          </c:val>
          <c:extLst>
            <c:ext xmlns:c16="http://schemas.microsoft.com/office/drawing/2014/chart" uri="{C3380CC4-5D6E-409C-BE32-E72D297353CC}">
              <c16:uniqueId val="{0000000A-88A3-4B5B-9B62-E43523C9C5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268</c:v>
                </c:pt>
                <c:pt idx="14">
                  <c:v>#N/A</c:v>
                </c:pt>
              </c:numCache>
            </c:numRef>
          </c:val>
          <c:smooth val="0"/>
          <c:extLst>
            <c:ext xmlns:c16="http://schemas.microsoft.com/office/drawing/2014/chart" uri="{C3380CC4-5D6E-409C-BE32-E72D297353CC}">
              <c16:uniqueId val="{0000000B-88A3-4B5B-9B62-E43523C9C5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1151</c:v>
                </c:pt>
                <c:pt idx="1">
                  <c:v>1002</c:v>
                </c:pt>
                <c:pt idx="2">
                  <c:v>885</c:v>
                </c:pt>
              </c:numCache>
            </c:numRef>
          </c:val>
          <c:extLst>
            <c:ext xmlns:c16="http://schemas.microsoft.com/office/drawing/2014/chart" uri="{C3380CC4-5D6E-409C-BE32-E72D297353CC}">
              <c16:uniqueId val="{00000000-4D0A-467F-B9EA-94B5B849B0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162</c:v>
                </c:pt>
                <c:pt idx="1">
                  <c:v>121</c:v>
                </c:pt>
                <c:pt idx="2">
                  <c:v>73</c:v>
                </c:pt>
              </c:numCache>
            </c:numRef>
          </c:val>
          <c:extLst>
            <c:ext xmlns:c16="http://schemas.microsoft.com/office/drawing/2014/chart" uri="{C3380CC4-5D6E-409C-BE32-E72D297353CC}">
              <c16:uniqueId val="{00000001-4D0A-467F-B9EA-94B5B849B0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658</c:v>
                </c:pt>
                <c:pt idx="1">
                  <c:v>619</c:v>
                </c:pt>
                <c:pt idx="2">
                  <c:v>586</c:v>
                </c:pt>
              </c:numCache>
            </c:numRef>
          </c:val>
          <c:extLst>
            <c:ext xmlns:c16="http://schemas.microsoft.com/office/drawing/2014/chart" uri="{C3380CC4-5D6E-409C-BE32-E72D297353CC}">
              <c16:uniqueId val="{00000002-4D0A-467F-B9EA-94B5B849B0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北海道中川町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元利償還金については、一定程度平準化するよう事務事業評価等において投資事業の調整を図っている。令和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年度までは増加してきたが、</a:t>
          </a:r>
          <a:r>
            <a:rPr kumimoji="1" lang="ja-JP" altLang="en-US" sz="1100">
              <a:solidFill>
                <a:schemeClr val="dk1"/>
              </a:solidFill>
              <a:effectLst/>
              <a:latin typeface="+mn-lt"/>
              <a:ea typeface="+mn-ea"/>
              <a:cs typeface="+mn-cs"/>
            </a:rPr>
            <a:t>昨年</a:t>
          </a:r>
          <a:r>
            <a:rPr kumimoji="1" lang="ja-JP" altLang="ja-JP" sz="1100">
              <a:solidFill>
                <a:schemeClr val="dk1"/>
              </a:solidFill>
              <a:effectLst/>
              <a:latin typeface="+mn-lt"/>
              <a:ea typeface="+mn-ea"/>
              <a:cs typeface="+mn-cs"/>
            </a:rPr>
            <a:t>度からは減少に転じている。今後においても償還額が財政規模に比較して課題にならないよう地方債に依存した事業実施を見直し、適切な地方債管理を行うよう努める。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北海道中川町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将来負担額と充当可能財源のバランスはほぼ保たれてきているが、</a:t>
          </a:r>
          <a:r>
            <a:rPr kumimoji="1" lang="ja-JP" altLang="en-US" sz="1100">
              <a:solidFill>
                <a:schemeClr val="dk1"/>
              </a:solidFill>
              <a:effectLst/>
              <a:latin typeface="+mn-lt"/>
              <a:ea typeface="+mn-ea"/>
              <a:cs typeface="+mn-cs"/>
            </a:rPr>
            <a:t>今年度は充当可能財源の落ち込みが大きく、将来負担比率が発生した。町債残高を抑えるなど</a:t>
          </a:r>
          <a:r>
            <a:rPr kumimoji="1" lang="ja-JP" altLang="ja-JP" sz="1100">
              <a:solidFill>
                <a:schemeClr val="dk1"/>
              </a:solidFill>
              <a:effectLst/>
              <a:latin typeface="+mn-lt"/>
              <a:ea typeface="+mn-ea"/>
              <a:cs typeface="+mn-cs"/>
            </a:rPr>
            <a:t>将来負担額</a:t>
          </a:r>
          <a:r>
            <a:rPr kumimoji="1" lang="ja-JP" altLang="en-US" sz="1100">
              <a:solidFill>
                <a:schemeClr val="dk1"/>
              </a:solidFill>
              <a:effectLst/>
              <a:latin typeface="+mn-lt"/>
              <a:ea typeface="+mn-ea"/>
              <a:cs typeface="+mn-cs"/>
            </a:rPr>
            <a:t>を減らすと同時に、基金残高を増やすなど充当可能財源等を増やすよう</a:t>
          </a:r>
          <a:r>
            <a:rPr kumimoji="1" lang="ja-JP" altLang="ja-JP" sz="1100">
              <a:solidFill>
                <a:schemeClr val="dk1"/>
              </a:solidFill>
              <a:effectLst/>
              <a:latin typeface="+mn-lt"/>
              <a:ea typeface="+mn-ea"/>
              <a:cs typeface="+mn-cs"/>
            </a:rPr>
            <a:t>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北海道中川町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全体としては、歳入不足を補う目的のため、財源調整基金、公共施設整備基金、減債基金の基金支消を行ったため減少した。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今後は一定程度の基金残高を確保すべく努力する。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公共施設整備基金：公共施設整備の推進のため。</a:t>
          </a:r>
          <a:endParaRPr lang="ja-JP" altLang="ja-JP" sz="1400">
            <a:effectLst/>
          </a:endParaRPr>
        </a:p>
        <a:p>
          <a:r>
            <a:rPr kumimoji="1" lang="ja-JP" altLang="ja-JP" sz="1100">
              <a:solidFill>
                <a:schemeClr val="dk1"/>
              </a:solidFill>
              <a:effectLst/>
              <a:latin typeface="+mn-lt"/>
              <a:ea typeface="+mn-ea"/>
              <a:cs typeface="+mn-cs"/>
            </a:rPr>
            <a:t>地域福祉基金：在宅福祉の普及及び向上・健康及び生きがいづくりの推進、その他の地域福祉の推進を図るために、民間団体が行う事業の支援に要する経費。</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人づくり研修基金：町の未来に向けて個性豊かで活力あるまちづくりを推進するため、町民の研修活動を国の内外へ展開、推進するための財源に充てるため。　</a:t>
          </a:r>
          <a:endParaRPr lang="ja-JP" altLang="ja-JP" sz="1400">
            <a:effectLst/>
          </a:endParaRPr>
        </a:p>
        <a:p>
          <a:r>
            <a:rPr kumimoji="1" lang="ja-JP" altLang="ja-JP" sz="1100">
              <a:solidFill>
                <a:schemeClr val="dk1"/>
              </a:solidFill>
              <a:effectLst/>
              <a:latin typeface="+mn-lt"/>
              <a:ea typeface="+mn-ea"/>
              <a:cs typeface="+mn-cs"/>
            </a:rPr>
            <a:t>ふるさと基金：中川町ふるさと寄付条例に基づき、寄付された寄付金を適正に管理し、運用することを目的とする。</a:t>
          </a:r>
          <a:endParaRPr lang="ja-JP" altLang="ja-JP" sz="1400">
            <a:effectLst/>
          </a:endParaRPr>
        </a:p>
        <a:p>
          <a:r>
            <a:rPr kumimoji="1" lang="ja-JP" altLang="ja-JP" sz="1100">
              <a:solidFill>
                <a:schemeClr val="dk1"/>
              </a:solidFill>
              <a:effectLst/>
              <a:latin typeface="+mn-lt"/>
              <a:ea typeface="+mn-ea"/>
              <a:cs typeface="+mn-cs"/>
            </a:rPr>
            <a:t>中山間ふるさと水と土保全基金：中山間地域のおける土地改良施設の機能を良好に発揮させ、地域連帯の新たな醸成や地域コミュニティーの発展に必要な集落共同活動の強化に対する支援事業を行い、もって中山間地域の農村活性化を図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公共施設整備基金：公共施設改修事業を中心に</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百万円を支消したため減少している。</a:t>
          </a:r>
          <a:endParaRPr lang="ja-JP" altLang="ja-JP" sz="1400">
            <a:effectLst/>
          </a:endParaRPr>
        </a:p>
        <a:p>
          <a:r>
            <a:rPr kumimoji="1" lang="ja-JP" altLang="ja-JP" sz="1100">
              <a:solidFill>
                <a:schemeClr val="dk1"/>
              </a:solidFill>
              <a:effectLst/>
              <a:latin typeface="+mn-lt"/>
              <a:ea typeface="+mn-ea"/>
              <a:cs typeface="+mn-cs"/>
            </a:rPr>
            <a:t>人づくり研修基金：該当事業実施のため支消しており減少している。</a:t>
          </a:r>
          <a:endParaRPr lang="ja-JP" altLang="ja-JP" sz="1400">
            <a:effectLst/>
          </a:endParaRPr>
        </a:p>
        <a:p>
          <a:r>
            <a:rPr kumimoji="1" lang="ja-JP" altLang="ja-JP" sz="1100">
              <a:solidFill>
                <a:schemeClr val="dk1"/>
              </a:solidFill>
              <a:effectLst/>
              <a:latin typeface="+mn-lt"/>
              <a:ea typeface="+mn-ea"/>
              <a:cs typeface="+mn-cs"/>
            </a:rPr>
            <a:t>ふるさと基金：</a:t>
          </a:r>
          <a:r>
            <a:rPr kumimoji="1" lang="ja-JP" altLang="en-US" sz="1100">
              <a:solidFill>
                <a:schemeClr val="dk1"/>
              </a:solidFill>
              <a:effectLst/>
              <a:latin typeface="+mn-lt"/>
              <a:ea typeface="+mn-ea"/>
              <a:cs typeface="+mn-cs"/>
            </a:rPr>
            <a:t>当該年度の</a:t>
          </a:r>
          <a:r>
            <a:rPr kumimoji="1" lang="ja-JP" altLang="ja-JP" sz="1100">
              <a:solidFill>
                <a:schemeClr val="dk1"/>
              </a:solidFill>
              <a:effectLst/>
              <a:latin typeface="+mn-lt"/>
              <a:ea typeface="+mn-ea"/>
              <a:cs typeface="+mn-cs"/>
            </a:rPr>
            <a:t>寄付額に応じ積立を行っている</a:t>
          </a:r>
          <a:r>
            <a:rPr kumimoji="1" lang="ja-JP" altLang="en-US" sz="1100">
              <a:solidFill>
                <a:schemeClr val="dk1"/>
              </a:solidFill>
              <a:effectLst/>
              <a:latin typeface="+mn-lt"/>
              <a:ea typeface="+mn-ea"/>
              <a:cs typeface="+mn-cs"/>
            </a:rPr>
            <a:t>が、寄付額が確定した翌年（寄附の翌々年度）に該当事業に充当しており、今年度においては残高は変わっていない</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公共施設整備基金については、今後も公共施設整備に係る財源として一定程度の残高を確保できるよう努力する。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歳入不足を補う目的で基金支消を行ったため減少した。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今後は一定程度の基金残高を確保すべく努力する。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公債費に係る一般財源の増加が見込まれることから、一般財源の平準化を図るため、計画的に基金支消を実施した。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今後も償還額が高い水準で推移することが予想されるため、一般財源の平準化を図るため、基金支消を計画的に実施する方向である。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北海道中川町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1,269
1,259
594.74
4,006,225
3,891,844
94,158
2,435,397
3,755,646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る数値であり、自主財源に乏しい地方交付税などに依存している財政構造となっている。歳出削減や歳入の確保、特に町税等の徴収率の向上に向けた徴収体制の強化に努め自主財源の確保による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149013</xdr:rowOff>
    </xdr:from>
    <xdr:to>
      <xdr:col>23</xdr:col>
      <xdr:colOff>133350</xdr:colOff>
      <xdr:row>44</xdr:row>
      <xdr:rowOff>157056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69281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157056</xdr:rowOff>
    </xdr:from>
    <xdr:to>
      <xdr:col>19</xdr:col>
      <xdr:colOff>133350</xdr:colOff>
      <xdr:row>44</xdr:row>
      <xdr:rowOff>157056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700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157056</xdr:rowOff>
    </xdr:from>
    <xdr:to>
      <xdr:col>15</xdr:col>
      <xdr:colOff>82550</xdr:colOff>
      <xdr:row>44</xdr:row>
      <xdr:rowOff>157056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700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149013</xdr:rowOff>
    </xdr:from>
    <xdr:to>
      <xdr:col>11</xdr:col>
      <xdr:colOff>31750</xdr:colOff>
      <xdr:row>44</xdr:row>
      <xdr:rowOff>157056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928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98213</xdr:rowOff>
    </xdr:from>
    <xdr:to>
      <xdr:col>23</xdr:col>
      <xdr:colOff>184150</xdr:colOff>
      <xdr:row>45</xdr:row>
      <xdr:rowOff>28363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165540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3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106256</xdr:rowOff>
    </xdr:from>
    <xdr:to>
      <xdr:col>19</xdr:col>
      <xdr:colOff>184150</xdr:colOff>
      <xdr:row>45</xdr:row>
      <xdr:rowOff>36406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21183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36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106256</xdr:rowOff>
    </xdr:from>
    <xdr:to>
      <xdr:col>15</xdr:col>
      <xdr:colOff>133350</xdr:colOff>
      <xdr:row>45</xdr:row>
      <xdr:rowOff>36406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21183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106256</xdr:rowOff>
    </xdr:from>
    <xdr:to>
      <xdr:col>11</xdr:col>
      <xdr:colOff>82550</xdr:colOff>
      <xdr:row>45</xdr:row>
      <xdr:rowOff>36406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21183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98213</xdr:rowOff>
    </xdr:from>
    <xdr:to>
      <xdr:col>7</xdr:col>
      <xdr:colOff>31750</xdr:colOff>
      <xdr:row>45</xdr:row>
      <xdr:rowOff>28363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13140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物価高騰や労務単価の</a:t>
          </a:r>
          <a:r>
            <a:rPr kumimoji="1" lang="ja-JP" altLang="en-US" sz="1100">
              <a:solidFill>
                <a:schemeClr val="dk1"/>
              </a:solidFill>
              <a:effectLst/>
              <a:latin typeface="+mn-lt"/>
              <a:ea typeface="+mn-ea"/>
              <a:cs typeface="+mn-cs"/>
            </a:rPr>
            <a:t>引上げ</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経常経費の上昇要因もあるが、施設管理経費</a:t>
          </a:r>
          <a:r>
            <a:rPr kumimoji="1" lang="ja-JP" altLang="ja-JP" sz="1100">
              <a:solidFill>
                <a:schemeClr val="dk1"/>
              </a:solidFill>
              <a:effectLst/>
              <a:latin typeface="+mn-lt"/>
              <a:ea typeface="+mn-ea"/>
              <a:cs typeface="+mn-cs"/>
            </a:rPr>
            <a:t>の削減などの取り組みによりわずかに経常収支比率が下がっている。ただし類似団体の平均</a:t>
          </a:r>
          <a:r>
            <a:rPr kumimoji="1" lang="ja-JP" altLang="en-US" sz="1100">
              <a:solidFill>
                <a:schemeClr val="dk1"/>
              </a:solidFill>
              <a:effectLst/>
              <a:latin typeface="+mn-lt"/>
              <a:ea typeface="+mn-ea"/>
              <a:cs typeface="+mn-cs"/>
            </a:rPr>
            <a:t>より硬直化が進んでいる</a:t>
          </a:r>
          <a:r>
            <a:rPr kumimoji="1" lang="ja-JP" altLang="ja-JP" sz="1100">
              <a:solidFill>
                <a:schemeClr val="dk1"/>
              </a:solidFill>
              <a:effectLst/>
              <a:latin typeface="+mn-lt"/>
              <a:ea typeface="+mn-ea"/>
              <a:cs typeface="+mn-cs"/>
            </a:rPr>
            <a:t>状況は変わらないので、今後とも地方交付税に依存した財政構造を鑑み、町税等の自主財源の確保、経常経費の削減等の見直しを継続的に実施し、経常収支比率の改善を図る。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116586</xdr:rowOff>
    </xdr:from>
    <xdr:to>
      <xdr:col>23</xdr:col>
      <xdr:colOff>133350</xdr:colOff>
      <xdr:row>65</xdr:row>
      <xdr:rowOff>3048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08938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3048</xdr:rowOff>
    </xdr:from>
    <xdr:to>
      <xdr:col>19</xdr:col>
      <xdr:colOff>133350</xdr:colOff>
      <xdr:row>65</xdr:row>
      <xdr:rowOff>70612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14729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145796</xdr:rowOff>
    </xdr:from>
    <xdr:to>
      <xdr:col>15</xdr:col>
      <xdr:colOff>82550</xdr:colOff>
      <xdr:row>65</xdr:row>
      <xdr:rowOff>70612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75696"/>
          <a:ext cx="889000" cy="43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145796</xdr:rowOff>
    </xdr:from>
    <xdr:to>
      <xdr:col>11</xdr:col>
      <xdr:colOff>31750</xdr:colOff>
      <xdr:row>64</xdr:row>
      <xdr:rowOff>39370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75696"/>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65786</xdr:rowOff>
    </xdr:from>
    <xdr:to>
      <xdr:col>23</xdr:col>
      <xdr:colOff>184150</xdr:colOff>
      <xdr:row>64</xdr:row>
      <xdr:rowOff>167386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37863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10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123698</xdr:rowOff>
    </xdr:from>
    <xdr:to>
      <xdr:col>19</xdr:col>
      <xdr:colOff>184150</xdr:colOff>
      <xdr:row>65</xdr:row>
      <xdr:rowOff>53848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38625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82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19812</xdr:rowOff>
    </xdr:from>
    <xdr:to>
      <xdr:col>15</xdr:col>
      <xdr:colOff>133350</xdr:colOff>
      <xdr:row>65</xdr:row>
      <xdr:rowOff>121412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106189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94996</xdr:rowOff>
    </xdr:from>
    <xdr:to>
      <xdr:col>11</xdr:col>
      <xdr:colOff>82550</xdr:colOff>
      <xdr:row>63</xdr:row>
      <xdr:rowOff>25146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[1,144,804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定数の適正化の推進による人件費の抑制など経費削減に努めているが、人事院勧告による給与の引上げ等の影響もあり前年度を上回る数値となっている。引き続き職員定数の適正化の推進や事務事業評価に基づく事業の見直し等により経費の抑制に努める。</a:t>
          </a:r>
          <a:endParaRPr lang="ja-JP" altLang="ja-JP" sz="1400">
            <a:effectLst/>
          </a:endParaRPr>
        </a:p>
        <a:p>
          <a:r>
            <a:rPr kumimoji="1" lang="ja-JP" altLang="ja-JP" sz="1100">
              <a:solidFill>
                <a:schemeClr val="dk1"/>
              </a:solidFill>
              <a:effectLst/>
              <a:latin typeface="+mn-lt"/>
              <a:ea typeface="+mn-ea"/>
              <a:cs typeface="+mn-cs"/>
            </a:rPr>
            <a:t>また、労務単価の上昇や燃料価格等の高騰により、物件費についても上昇傾向であることから、引き続き維持管理経費の縮減に努め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54745</xdr:rowOff>
    </xdr:from>
    <xdr:to>
      <xdr:col>23</xdr:col>
      <xdr:colOff>133350</xdr:colOff>
      <xdr:row>85</xdr:row>
      <xdr:rowOff>148220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627995"/>
          <a:ext cx="838200" cy="9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15132</xdr:rowOff>
    </xdr:from>
    <xdr:to>
      <xdr:col>19</xdr:col>
      <xdr:colOff>133350</xdr:colOff>
      <xdr:row>85</xdr:row>
      <xdr:rowOff>54745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88382"/>
          <a:ext cx="889000" cy="3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112815</xdr:rowOff>
    </xdr:from>
    <xdr:to>
      <xdr:col>15</xdr:col>
      <xdr:colOff>82550</xdr:colOff>
      <xdr:row>85</xdr:row>
      <xdr:rowOff>15132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14615"/>
          <a:ext cx="889000" cy="7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69986</xdr:rowOff>
    </xdr:from>
    <xdr:to>
      <xdr:col>11</xdr:col>
      <xdr:colOff>31750</xdr:colOff>
      <xdr:row>84</xdr:row>
      <xdr:rowOff>112815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71786"/>
          <a:ext cx="889000" cy="4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139654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97420</xdr:rowOff>
    </xdr:from>
    <xdr:to>
      <xdr:col>23</xdr:col>
      <xdr:colOff>184150</xdr:colOff>
      <xdr:row>86</xdr:row>
      <xdr:rowOff>27570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7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69497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64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3945</xdr:rowOff>
    </xdr:from>
    <xdr:to>
      <xdr:col>19</xdr:col>
      <xdr:colOff>184150</xdr:colOff>
      <xdr:row>85</xdr:row>
      <xdr:rowOff>105545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90322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63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135782</xdr:rowOff>
    </xdr:from>
    <xdr:to>
      <xdr:col>15</xdr:col>
      <xdr:colOff>133350</xdr:colOff>
      <xdr:row>85</xdr:row>
      <xdr:rowOff>65932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3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50709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62015</xdr:rowOff>
    </xdr:from>
    <xdr:to>
      <xdr:col>11</xdr:col>
      <xdr:colOff>82550</xdr:colOff>
      <xdr:row>84</xdr:row>
      <xdr:rowOff>163615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6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148392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5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19186</xdr:rowOff>
    </xdr:from>
    <xdr:to>
      <xdr:col>7</xdr:col>
      <xdr:colOff>31750</xdr:colOff>
      <xdr:row>84</xdr:row>
      <xdr:rowOff>120786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105563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07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類似団体平均値を上回る数値であり、給与の適正化に努める。また手当については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管理職手当の定額化などを行い、給与総体の抑制に努めている。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47978</xdr:rowOff>
    </xdr:from>
    <xdr:to>
      <xdr:col>81</xdr:col>
      <xdr:colOff>44450</xdr:colOff>
      <xdr:row>86</xdr:row>
      <xdr:rowOff>47978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7926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86</xdr:row>
      <xdr:rowOff>47978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988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85</xdr:row>
      <xdr:rowOff>152400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69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87</xdr:row>
      <xdr:rowOff>37395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725650"/>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政改革大綱」「集中改革プラン」等に基づく新規採用抑制により職員定数の適正化を進めてきているが、子育て支援や健康づくり機能の充実のため類似団体を上回る数値となっている。今後も計画的な定員管理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140039</xdr:rowOff>
    </xdr:from>
    <xdr:to>
      <xdr:col>81</xdr:col>
      <xdr:colOff>44450</xdr:colOff>
      <xdr:row>63</xdr:row>
      <xdr:rowOff>145468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941389"/>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105343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20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107463</xdr:rowOff>
    </xdr:from>
    <xdr:to>
      <xdr:col>77</xdr:col>
      <xdr:colOff>44450</xdr:colOff>
      <xdr:row>63</xdr:row>
      <xdr:rowOff>145468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908813"/>
          <a:ext cx="889000" cy="3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71670</xdr:rowOff>
    </xdr:from>
    <xdr:to>
      <xdr:col>72</xdr:col>
      <xdr:colOff>203200</xdr:colOff>
      <xdr:row>63</xdr:row>
      <xdr:rowOff>107463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873020"/>
          <a:ext cx="889000" cy="3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55181</xdr:rowOff>
    </xdr:from>
    <xdr:to>
      <xdr:col>68</xdr:col>
      <xdr:colOff>152400</xdr:colOff>
      <xdr:row>63</xdr:row>
      <xdr:rowOff>71670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856531"/>
          <a:ext cx="889000" cy="1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89239</xdr:rowOff>
    </xdr:from>
    <xdr:to>
      <xdr:col>81</xdr:col>
      <xdr:colOff>95250</xdr:colOff>
      <xdr:row>64</xdr:row>
      <xdr:rowOff>19389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8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61316</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86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94668</xdr:rowOff>
    </xdr:from>
    <xdr:to>
      <xdr:col>77</xdr:col>
      <xdr:colOff>95250</xdr:colOff>
      <xdr:row>64</xdr:row>
      <xdr:rowOff>24818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8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9595</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982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56663</xdr:rowOff>
    </xdr:from>
    <xdr:to>
      <xdr:col>73</xdr:col>
      <xdr:colOff>44450</xdr:colOff>
      <xdr:row>63</xdr:row>
      <xdr:rowOff>158263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85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143040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94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20870</xdr:rowOff>
    </xdr:from>
    <xdr:to>
      <xdr:col>68</xdr:col>
      <xdr:colOff>203200</xdr:colOff>
      <xdr:row>63</xdr:row>
      <xdr:rowOff>122470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8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107247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9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4381</xdr:rowOff>
    </xdr:from>
    <xdr:to>
      <xdr:col>64</xdr:col>
      <xdr:colOff>152400</xdr:colOff>
      <xdr:row>63</xdr:row>
      <xdr:rowOff>105981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80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90758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89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元利償還金額は</a:t>
          </a:r>
          <a:r>
            <a:rPr kumimoji="1" lang="ja-JP" altLang="en-US" sz="1100">
              <a:solidFill>
                <a:schemeClr val="dk1"/>
              </a:solidFill>
              <a:effectLst/>
              <a:latin typeface="+mn-lt"/>
              <a:ea typeface="+mn-ea"/>
              <a:cs typeface="+mn-cs"/>
            </a:rPr>
            <a:t>前年</a:t>
          </a:r>
          <a:r>
            <a:rPr kumimoji="1" lang="ja-JP" altLang="ja-JP" sz="1100">
              <a:solidFill>
                <a:schemeClr val="dk1"/>
              </a:solidFill>
              <a:effectLst/>
              <a:latin typeface="+mn-lt"/>
              <a:ea typeface="+mn-ea"/>
              <a:cs typeface="+mn-cs"/>
            </a:rPr>
            <a:t>度から約</a:t>
          </a:r>
          <a:r>
            <a:rPr kumimoji="1" lang="en-US" altLang="ja-JP" sz="1100">
              <a:solidFill>
                <a:schemeClr val="dk1"/>
              </a:solidFill>
              <a:effectLst/>
              <a:latin typeface="+mn-lt"/>
              <a:ea typeface="+mn-ea"/>
              <a:cs typeface="+mn-cs"/>
            </a:rPr>
            <a:t>4,600</a:t>
          </a:r>
          <a:r>
            <a:rPr kumimoji="1" lang="ja-JP" altLang="ja-JP" sz="1100">
              <a:solidFill>
                <a:schemeClr val="dk1"/>
              </a:solidFill>
              <a:effectLst/>
              <a:latin typeface="+mn-lt"/>
              <a:ea typeface="+mn-ea"/>
              <a:cs typeface="+mn-cs"/>
            </a:rPr>
            <a:t>万円減っており、実質公債費率は</a:t>
          </a:r>
          <a:r>
            <a:rPr kumimoji="1" lang="ja-JP" altLang="en-US" sz="1100">
              <a:solidFill>
                <a:schemeClr val="dk1"/>
              </a:solidFill>
              <a:effectLst/>
              <a:latin typeface="+mn-lt"/>
              <a:ea typeface="+mn-ea"/>
              <a:cs typeface="+mn-cs"/>
            </a:rPr>
            <a:t>減少に転じた</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まだ</a:t>
          </a:r>
          <a:r>
            <a:rPr kumimoji="1" lang="ja-JP" altLang="ja-JP" sz="1100">
              <a:solidFill>
                <a:schemeClr val="dk1"/>
              </a:solidFill>
              <a:effectLst/>
              <a:latin typeface="+mn-lt"/>
              <a:ea typeface="+mn-ea"/>
              <a:cs typeface="+mn-cs"/>
            </a:rPr>
            <a:t>類似団体平均を上回っている状況が続いている。地方債依存型の事業実施を見直し、適切な地方債管理を行うことにより、類似団体水準並みを維持するよう努める。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19413</xdr:rowOff>
    </xdr:from>
    <xdr:to>
      <xdr:col>81</xdr:col>
      <xdr:colOff>44450</xdr:colOff>
      <xdr:row>43</xdr:row>
      <xdr:rowOff>46990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391763"/>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46990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40096</xdr:rowOff>
    </xdr:from>
    <xdr:to>
      <xdr:col>72</xdr:col>
      <xdr:colOff>203200</xdr:colOff>
      <xdr:row>43</xdr:row>
      <xdr:rowOff>46990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41244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12519</xdr:rowOff>
    </xdr:from>
    <xdr:to>
      <xdr:col>68</xdr:col>
      <xdr:colOff>152400</xdr:colOff>
      <xdr:row>43</xdr:row>
      <xdr:rowOff>40096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38486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140063</xdr:rowOff>
    </xdr:from>
    <xdr:to>
      <xdr:col>81</xdr:col>
      <xdr:colOff>95250</xdr:colOff>
      <xdr:row>43</xdr:row>
      <xdr:rowOff>70213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112140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31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160746</xdr:rowOff>
    </xdr:from>
    <xdr:to>
      <xdr:col>68</xdr:col>
      <xdr:colOff>203200</xdr:colOff>
      <xdr:row>43</xdr:row>
      <xdr:rowOff>90896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36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75673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44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133169</xdr:rowOff>
    </xdr:from>
    <xdr:to>
      <xdr:col>64</xdr:col>
      <xdr:colOff>152400</xdr:colOff>
      <xdr:row>43</xdr:row>
      <xdr:rowOff>63319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33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48096</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42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ここ数年の新規発行地方債の抑制により町債残高は減少し</a:t>
          </a:r>
          <a:r>
            <a:rPr kumimoji="1" lang="ja-JP" altLang="en-US" sz="1100">
              <a:solidFill>
                <a:schemeClr val="dk1"/>
              </a:solidFill>
              <a:effectLst/>
              <a:latin typeface="+mn-lt"/>
              <a:ea typeface="+mn-ea"/>
              <a:cs typeface="+mn-cs"/>
            </a:rPr>
            <a:t>ているものの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基金の減少や基準財政需要額算入見込額の減少、退職手当負担見込額の増加などにより、今年度から</a:t>
          </a:r>
          <a:r>
            <a:rPr kumimoji="1" lang="ja-JP" altLang="ja-JP" sz="1100">
              <a:solidFill>
                <a:schemeClr val="dk1"/>
              </a:solidFill>
              <a:effectLst/>
              <a:latin typeface="+mn-lt"/>
              <a:ea typeface="+mn-ea"/>
              <a:cs typeface="+mn-cs"/>
            </a:rPr>
            <a:t>将来負担比率</a:t>
          </a:r>
          <a:r>
            <a:rPr kumimoji="1" lang="ja-JP" altLang="en-US" sz="1100">
              <a:solidFill>
                <a:schemeClr val="dk1"/>
              </a:solidFill>
              <a:effectLst/>
              <a:latin typeface="+mn-lt"/>
              <a:ea typeface="+mn-ea"/>
              <a:cs typeface="+mn-cs"/>
            </a:rPr>
            <a:t>が発生した。今後は町債残高の抑制や基金の積立を進め、</a:t>
          </a:r>
          <a:r>
            <a:rPr kumimoji="1" lang="ja-JP" altLang="ja-JP" sz="1100">
              <a:solidFill>
                <a:schemeClr val="dk1"/>
              </a:solidFill>
              <a:effectLst/>
              <a:latin typeface="+mn-lt"/>
              <a:ea typeface="+mn-ea"/>
              <a:cs typeface="+mn-cs"/>
            </a:rPr>
            <a:t>将来負担比率が類似団体平均以下の水準</a:t>
          </a:r>
          <a:r>
            <a:rPr kumimoji="1" lang="ja-JP" altLang="en-US" sz="1100">
              <a:solidFill>
                <a:schemeClr val="dk1"/>
              </a:solidFill>
              <a:effectLst/>
              <a:latin typeface="+mn-lt"/>
              <a:ea typeface="+mn-ea"/>
              <a:cs typeface="+mn-cs"/>
            </a:rPr>
            <a:t>に戻せるように</a:t>
          </a:r>
          <a:r>
            <a:rPr kumimoji="1" lang="ja-JP" altLang="ja-JP" sz="1100">
              <a:solidFill>
                <a:schemeClr val="dk1"/>
              </a:solidFill>
              <a:effectLst/>
              <a:latin typeface="+mn-lt"/>
              <a:ea typeface="+mn-ea"/>
              <a:cs typeface="+mn-cs"/>
            </a:rPr>
            <a:t>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165117</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北海道中川町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1,269
1,259
594.74
4,006,225
3,891,844
94,158
2,435,397
3,755,646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類似団体平均を下回る数値であり、これは職員定数の適正化計画に基づき退職者不補充など職員の新規採用を抑制してきたことが主な要因である。</a:t>
          </a:r>
          <a:endParaRPr lang="ja-JP" altLang="ja-JP" sz="1400">
            <a:effectLst/>
          </a:endParaRPr>
        </a:p>
        <a:p>
          <a:r>
            <a:rPr kumimoji="1" lang="ja-JP" altLang="ja-JP" sz="1100">
              <a:solidFill>
                <a:schemeClr val="dk1"/>
              </a:solidFill>
              <a:effectLst/>
              <a:latin typeface="+mn-lt"/>
              <a:ea typeface="+mn-ea"/>
              <a:cs typeface="+mn-cs"/>
            </a:rPr>
            <a:t>今後も類似団体平均以下を維持するよう定員管理の適正化を図る。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325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3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39370</xdr:rowOff>
    </xdr:from>
    <xdr:to>
      <xdr:col>15</xdr:col>
      <xdr:colOff>98425</xdr:colOff>
      <xdr:row>35</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401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39370</xdr:rowOff>
    </xdr:from>
    <xdr:to>
      <xdr:col>11</xdr:col>
      <xdr:colOff>9525</xdr:colOff>
      <xdr:row>35</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40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49530</xdr:rowOff>
    </xdr:from>
    <xdr:to>
      <xdr:col>24</xdr:col>
      <xdr:colOff>76200</xdr:colOff>
      <xdr:row>35</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160020</xdr:rowOff>
    </xdr:from>
    <xdr:to>
      <xdr:col>11</xdr:col>
      <xdr:colOff>60325</xdr:colOff>
      <xdr:row>35</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100347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物価高騰や労務単価の</a:t>
          </a:r>
          <a:r>
            <a:rPr kumimoji="1" lang="ja-JP" altLang="en-US" sz="1100">
              <a:solidFill>
                <a:schemeClr val="dk1"/>
              </a:solidFill>
              <a:effectLst/>
              <a:latin typeface="+mn-lt"/>
              <a:ea typeface="+mn-ea"/>
              <a:cs typeface="+mn-cs"/>
            </a:rPr>
            <a:t>引上げ</a:t>
          </a:r>
          <a:r>
            <a:rPr kumimoji="1" lang="ja-JP" altLang="ja-JP" sz="1100">
              <a:solidFill>
                <a:schemeClr val="dk1"/>
              </a:solidFill>
              <a:effectLst/>
              <a:latin typeface="+mn-lt"/>
              <a:ea typeface="+mn-ea"/>
              <a:cs typeface="+mn-cs"/>
            </a:rPr>
            <a:t>等に伴う施設管理経費の増加などにより物件費の割合が増加している。類似団体平均も上回る数値であり、事務事業の適正化、効率化によるスリムで機能的な行政を目指し、内部経費の削減などコスト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10414</xdr:rowOff>
    </xdr:from>
    <xdr:to>
      <xdr:col>82</xdr:col>
      <xdr:colOff>107950</xdr:colOff>
      <xdr:row>17</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2506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17</xdr:row>
      <xdr:rowOff>10414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1990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16</xdr:row>
      <xdr:rowOff>76708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8732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106426</xdr:rowOff>
    </xdr:from>
    <xdr:to>
      <xdr:col>69</xdr:col>
      <xdr:colOff>92075</xdr:colOff>
      <xdr:row>15</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78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155973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131064</xdr:rowOff>
    </xdr:from>
    <xdr:to>
      <xdr:col>78</xdr:col>
      <xdr:colOff>120650</xdr:colOff>
      <xdr:row>17</xdr:row>
      <xdr:rowOff>61214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45991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112285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151147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55626</xdr:rowOff>
    </xdr:from>
    <xdr:to>
      <xdr:col>65</xdr:col>
      <xdr:colOff>53975</xdr:colOff>
      <xdr:row>15</xdr:row>
      <xdr:rowOff>157226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142003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類似団体平均を下回る数値となっている。今後においても扶助費については、対象者の変動によるもの以外は大きな増減は見込めない。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55</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522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116857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92710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499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24130</xdr:rowOff>
    </xdr:from>
    <xdr:to>
      <xdr:col>15</xdr:col>
      <xdr:colOff>98425</xdr:colOff>
      <xdr:row>55</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45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24130</xdr:rowOff>
    </xdr:from>
    <xdr:to>
      <xdr:col>11</xdr:col>
      <xdr:colOff>9525</xdr:colOff>
      <xdr:row>55</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45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104157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153687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144780</xdr:rowOff>
    </xdr:from>
    <xdr:to>
      <xdr:col>11</xdr:col>
      <xdr:colOff>60325</xdr:colOff>
      <xdr:row>55</xdr:row>
      <xdr:rowOff>74930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85107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類似団体平均を下回る数値であるが、今後も行財政改革の推進に努める。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xdr:rowOff>
    </xdr:from>
    <xdr:to>
      <xdr:col>82</xdr:col>
      <xdr:colOff>107950</xdr:colOff>
      <xdr:row>56</xdr:row>
      <xdr:rowOff>58420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27100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659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119380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606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xdr:rowOff>
    </xdr:from>
    <xdr:to>
      <xdr:col>69</xdr:col>
      <xdr:colOff>92075</xdr:colOff>
      <xdr:row>57</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6062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133350</xdr:rowOff>
    </xdr:from>
    <xdr:to>
      <xdr:col>82</xdr:col>
      <xdr:colOff>158750</xdr:colOff>
      <xdr:row>54</xdr:row>
      <xdr:rowOff>63500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41927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125730</xdr:rowOff>
    </xdr:from>
    <xdr:to>
      <xdr:col>69</xdr:col>
      <xdr:colOff>142875</xdr:colOff>
      <xdr:row>56</xdr:row>
      <xdr:rowOff>55880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類似団体平均を下回っているが、今後も一部事務組合の内部経費見直しなどによる負担金の削減やすべての補助金、負担金に対して再点検・再評価を継続して行い補助金の適正化に努める。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37</xdr:row>
      <xdr:rowOff>33274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226048"/>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6226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16204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26416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1620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170451</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年度をピークに減少に転じている。今後は起債に依存した事業実施を見直し、適切な地方債管理を行うことにより、類似団体水準以下を目標に低下させるよう努める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134620</xdr:rowOff>
    </xdr:from>
    <xdr:to>
      <xdr:col>24</xdr:col>
      <xdr:colOff>25400</xdr:colOff>
      <xdr:row>79</xdr:row>
      <xdr:rowOff>50800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50772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50800</xdr:rowOff>
    </xdr:from>
    <xdr:to>
      <xdr:col>19</xdr:col>
      <xdr:colOff>187325</xdr:colOff>
      <xdr:row>79</xdr:row>
      <xdr:rowOff>92711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5953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43180</xdr:rowOff>
    </xdr:from>
    <xdr:to>
      <xdr:col>15</xdr:col>
      <xdr:colOff>98425</xdr:colOff>
      <xdr:row>79</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5877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43180</xdr:rowOff>
    </xdr:from>
    <xdr:to>
      <xdr:col>11</xdr:col>
      <xdr:colOff>9525</xdr:colOff>
      <xdr:row>79</xdr:row>
      <xdr:rowOff>54611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5877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83820</xdr:rowOff>
    </xdr:from>
    <xdr:to>
      <xdr:col>24</xdr:col>
      <xdr:colOff>76200</xdr:colOff>
      <xdr:row>79</xdr:row>
      <xdr:rowOff>13970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55897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0</xdr:rowOff>
    </xdr:from>
    <xdr:to>
      <xdr:col>20</xdr:col>
      <xdr:colOff>38100</xdr:colOff>
      <xdr:row>79</xdr:row>
      <xdr:rowOff>101600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86377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63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41911</xdr:rowOff>
    </xdr:from>
    <xdr:to>
      <xdr:col>15</xdr:col>
      <xdr:colOff>149225</xdr:colOff>
      <xdr:row>79</xdr:row>
      <xdr:rowOff>143511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128288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163830</xdr:rowOff>
    </xdr:from>
    <xdr:to>
      <xdr:col>11</xdr:col>
      <xdr:colOff>60325</xdr:colOff>
      <xdr:row>79</xdr:row>
      <xdr:rowOff>93980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78757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3811</xdr:rowOff>
    </xdr:from>
    <xdr:to>
      <xdr:col>6</xdr:col>
      <xdr:colOff>171450</xdr:colOff>
      <xdr:row>79</xdr:row>
      <xdr:rowOff>105411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90188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類似団体平均を下回る数値であるが、</a:t>
          </a:r>
          <a:r>
            <a:rPr kumimoji="1" lang="ja-JP" altLang="en-US" sz="1100">
              <a:solidFill>
                <a:schemeClr val="dk1"/>
              </a:solidFill>
              <a:effectLst/>
              <a:latin typeface="+mn-lt"/>
              <a:ea typeface="+mn-ea"/>
              <a:cs typeface="+mn-cs"/>
            </a:rPr>
            <a:t>町債残高の減少に伴って少しずつ上昇している。</a:t>
          </a:r>
          <a:r>
            <a:rPr kumimoji="1" lang="ja-JP" altLang="ja-JP" sz="1100">
              <a:solidFill>
                <a:schemeClr val="dk1"/>
              </a:solidFill>
              <a:effectLst/>
              <a:latin typeface="+mn-lt"/>
              <a:ea typeface="+mn-ea"/>
              <a:cs typeface="+mn-cs"/>
            </a:rPr>
            <a:t>今後も行財政改革の推進に努める。</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14987</xdr:rowOff>
    </xdr:from>
    <xdr:to>
      <xdr:col>82</xdr:col>
      <xdr:colOff>107950</xdr:colOff>
      <xdr:row>77</xdr:row>
      <xdr:rowOff>65278</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216637"/>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14987</xdr:rowOff>
    </xdr:from>
    <xdr:to>
      <xdr:col>78</xdr:col>
      <xdr:colOff>69850</xdr:colOff>
      <xdr:row>77</xdr:row>
      <xdr:rowOff>28702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2166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xdr:rowOff>
    </xdr:from>
    <xdr:to>
      <xdr:col>73</xdr:col>
      <xdr:colOff>180975</xdr:colOff>
      <xdr:row>77</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873736"/>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xdr:rowOff>
    </xdr:from>
    <xdr:to>
      <xdr:col>69</xdr:col>
      <xdr:colOff>92075</xdr:colOff>
      <xdr:row>76</xdr:row>
      <xdr:rowOff>53848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873736"/>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31005</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135637</xdr:rowOff>
    </xdr:from>
    <xdr:to>
      <xdr:col>78</xdr:col>
      <xdr:colOff>120650</xdr:colOff>
      <xdr:row>77</xdr:row>
      <xdr:rowOff>65787</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149352</xdr:rowOff>
    </xdr:from>
    <xdr:to>
      <xdr:col>74</xdr:col>
      <xdr:colOff>31750</xdr:colOff>
      <xdr:row>77</xdr:row>
      <xdr:rowOff>79502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135636</xdr:rowOff>
    </xdr:from>
    <xdr:to>
      <xdr:col>69</xdr:col>
      <xdr:colOff>142875</xdr:colOff>
      <xdr:row>75</xdr:row>
      <xdr:rowOff>65786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75963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xdr:rowOff>
    </xdr:from>
    <xdr:to>
      <xdr:col>65</xdr:col>
      <xdr:colOff>53975</xdr:colOff>
      <xdr:row>76</xdr:row>
      <xdr:rowOff>104648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114825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北海道中川町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84522</xdr:rowOff>
    </xdr:from>
    <xdr:to>
      <xdr:col>29</xdr:col>
      <xdr:colOff>127000</xdr:colOff>
      <xdr:row>15</xdr:row>
      <xdr:rowOff>33695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532447"/>
          <a:ext cx="647700" cy="120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165667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33695</xdr:rowOff>
    </xdr:from>
    <xdr:to>
      <xdr:col>26</xdr:col>
      <xdr:colOff>50800</xdr:colOff>
      <xdr:row>15</xdr:row>
      <xdr:rowOff>34328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653070"/>
          <a:ext cx="698500" cy="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154889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34328</xdr:rowOff>
    </xdr:from>
    <xdr:to>
      <xdr:col>22</xdr:col>
      <xdr:colOff>114300</xdr:colOff>
      <xdr:row>15</xdr:row>
      <xdr:rowOff>57870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653703"/>
          <a:ext cx="698500" cy="23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57870</xdr:rowOff>
    </xdr:from>
    <xdr:to>
      <xdr:col>18</xdr:col>
      <xdr:colOff>177800</xdr:colOff>
      <xdr:row>15</xdr:row>
      <xdr:rowOff>99004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677245"/>
          <a:ext cx="698500" cy="41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30206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33722</xdr:rowOff>
    </xdr:from>
    <xdr:to>
      <xdr:col>29</xdr:col>
      <xdr:colOff>177800</xdr:colOff>
      <xdr:row>14</xdr:row>
      <xdr:rowOff>135322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481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50249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32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154345</xdr:rowOff>
    </xdr:from>
    <xdr:to>
      <xdr:col>26</xdr:col>
      <xdr:colOff>101600</xdr:colOff>
      <xdr:row>15</xdr:row>
      <xdr:rowOff>84495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602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94672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371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154978</xdr:rowOff>
    </xdr:from>
    <xdr:to>
      <xdr:col>22</xdr:col>
      <xdr:colOff>165100</xdr:colOff>
      <xdr:row>15</xdr:row>
      <xdr:rowOff>85128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602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95305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37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7070</xdr:rowOff>
    </xdr:from>
    <xdr:to>
      <xdr:col>19</xdr:col>
      <xdr:colOff>38100</xdr:colOff>
      <xdr:row>15</xdr:row>
      <xdr:rowOff>108670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626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118847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395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48204</xdr:rowOff>
    </xdr:from>
    <xdr:to>
      <xdr:col>15</xdr:col>
      <xdr:colOff>101600</xdr:colOff>
      <xdr:row>15</xdr:row>
      <xdr:rowOff>149804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667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159981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43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304999</xdr:rowOff>
    </xdr:from>
    <xdr:to>
      <xdr:col>29</xdr:col>
      <xdr:colOff>127000</xdr:colOff>
      <xdr:row>34</xdr:row>
      <xdr:rowOff>16461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229549"/>
          <a:ext cx="647700" cy="54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255136</xdr:rowOff>
    </xdr:from>
    <xdr:to>
      <xdr:col>26</xdr:col>
      <xdr:colOff>50800</xdr:colOff>
      <xdr:row>33</xdr:row>
      <xdr:rowOff>304999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179686"/>
          <a:ext cx="698500" cy="49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255136</xdr:rowOff>
    </xdr:from>
    <xdr:to>
      <xdr:col>22</xdr:col>
      <xdr:colOff>114300</xdr:colOff>
      <xdr:row>34</xdr:row>
      <xdr:rowOff>35914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179686"/>
          <a:ext cx="698500" cy="123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35914</xdr:rowOff>
    </xdr:from>
    <xdr:to>
      <xdr:col>18</xdr:col>
      <xdr:colOff>177800</xdr:colOff>
      <xdr:row>34</xdr:row>
      <xdr:rowOff>115027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303364"/>
          <a:ext cx="698500" cy="79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308561</xdr:rowOff>
    </xdr:from>
    <xdr:to>
      <xdr:col>29</xdr:col>
      <xdr:colOff>177800</xdr:colOff>
      <xdr:row>34</xdr:row>
      <xdr:rowOff>67261</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233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255238</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179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254199</xdr:rowOff>
    </xdr:from>
    <xdr:to>
      <xdr:col>26</xdr:col>
      <xdr:colOff>101600</xdr:colOff>
      <xdr:row>34</xdr:row>
      <xdr:rowOff>12899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178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23076</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5947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204336</xdr:rowOff>
    </xdr:from>
    <xdr:to>
      <xdr:col>22</xdr:col>
      <xdr:colOff>165100</xdr:colOff>
      <xdr:row>33</xdr:row>
      <xdr:rowOff>305936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128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144663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589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328014</xdr:rowOff>
    </xdr:from>
    <xdr:to>
      <xdr:col>19</xdr:col>
      <xdr:colOff>38100</xdr:colOff>
      <xdr:row>34</xdr:row>
      <xdr:rowOff>86714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252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96891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02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64227</xdr:rowOff>
    </xdr:from>
    <xdr:to>
      <xdr:col>15</xdr:col>
      <xdr:colOff>101600</xdr:colOff>
      <xdr:row>34</xdr:row>
      <xdr:rowOff>165827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331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176004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100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北海道中川町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1,269
1,259
594.74
4,006,225
3,891,844
94,158
2,435,397
3,755,646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79304</xdr:rowOff>
    </xdr:from>
    <xdr:to>
      <xdr:col>24</xdr:col>
      <xdr:colOff>63500</xdr:colOff>
      <xdr:row>34</xdr:row>
      <xdr:rowOff>162118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908604"/>
          <a:ext cx="838200" cy="8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29351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114462</xdr:rowOff>
    </xdr:from>
    <xdr:to>
      <xdr:col>19</xdr:col>
      <xdr:colOff>177800</xdr:colOff>
      <xdr:row>34</xdr:row>
      <xdr:rowOff>162118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5943762"/>
          <a:ext cx="889000" cy="4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15229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5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114462</xdr:rowOff>
    </xdr:from>
    <xdr:to>
      <xdr:col>15</xdr:col>
      <xdr:colOff>50800</xdr:colOff>
      <xdr:row>34</xdr:row>
      <xdr:rowOff>171409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943762"/>
          <a:ext cx="889000" cy="5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171409</xdr:rowOff>
    </xdr:from>
    <xdr:to>
      <xdr:col>10</xdr:col>
      <xdr:colOff>114300</xdr:colOff>
      <xdr:row>35</xdr:row>
      <xdr:rowOff>48186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000709"/>
          <a:ext cx="889000" cy="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48805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28504</xdr:rowOff>
    </xdr:from>
    <xdr:to>
      <xdr:col>24</xdr:col>
      <xdr:colOff>114300</xdr:colOff>
      <xdr:row>34</xdr:row>
      <xdr:rowOff>130104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85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51381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70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111318</xdr:rowOff>
    </xdr:from>
    <xdr:to>
      <xdr:col>20</xdr:col>
      <xdr:colOff>38100</xdr:colOff>
      <xdr:row>35</xdr:row>
      <xdr:rowOff>41468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94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57995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71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63662</xdr:rowOff>
    </xdr:from>
    <xdr:to>
      <xdr:col>15</xdr:col>
      <xdr:colOff>101600</xdr:colOff>
      <xdr:row>34</xdr:row>
      <xdr:rowOff>165262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8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10339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66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120609</xdr:rowOff>
    </xdr:from>
    <xdr:to>
      <xdr:col>10</xdr:col>
      <xdr:colOff>165100</xdr:colOff>
      <xdr:row>35</xdr:row>
      <xdr:rowOff>50759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94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67286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72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168836</xdr:rowOff>
    </xdr:from>
    <xdr:to>
      <xdr:col>6</xdr:col>
      <xdr:colOff>38100</xdr:colOff>
      <xdr:row>35</xdr:row>
      <xdr:rowOff>98986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9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115513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77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28266</xdr:rowOff>
    </xdr:from>
    <xdr:to>
      <xdr:col>24</xdr:col>
      <xdr:colOff>63500</xdr:colOff>
      <xdr:row>53</xdr:row>
      <xdr:rowOff>162251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115116"/>
          <a:ext cx="838200" cy="1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120209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1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162251</xdr:rowOff>
    </xdr:from>
    <xdr:to>
      <xdr:col>19</xdr:col>
      <xdr:colOff>177800</xdr:colOff>
      <xdr:row>54</xdr:row>
      <xdr:rowOff>73460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249101"/>
          <a:ext cx="889000" cy="8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97187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73460</xdr:rowOff>
    </xdr:from>
    <xdr:to>
      <xdr:col>15</xdr:col>
      <xdr:colOff>50800</xdr:colOff>
      <xdr:row>55</xdr:row>
      <xdr:rowOff>53583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31760"/>
          <a:ext cx="889000" cy="15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109218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8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53583</xdr:rowOff>
    </xdr:from>
    <xdr:to>
      <xdr:col>10</xdr:col>
      <xdr:colOff>114300</xdr:colOff>
      <xdr:row>55</xdr:row>
      <xdr:rowOff>104398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83333"/>
          <a:ext cx="889000" cy="5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123513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152768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148916</xdr:rowOff>
    </xdr:from>
    <xdr:to>
      <xdr:col>24</xdr:col>
      <xdr:colOff>114300</xdr:colOff>
      <xdr:row>53</xdr:row>
      <xdr:rowOff>79066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06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343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915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111451</xdr:rowOff>
    </xdr:from>
    <xdr:to>
      <xdr:col>20</xdr:col>
      <xdr:colOff>38100</xdr:colOff>
      <xdr:row>54</xdr:row>
      <xdr:rowOff>41601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19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58128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97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22660</xdr:rowOff>
    </xdr:from>
    <xdr:to>
      <xdr:col>15</xdr:col>
      <xdr:colOff>101600</xdr:colOff>
      <xdr:row>54</xdr:row>
      <xdr:rowOff>124260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8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140787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05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2783</xdr:rowOff>
    </xdr:from>
    <xdr:to>
      <xdr:col>10</xdr:col>
      <xdr:colOff>165100</xdr:colOff>
      <xdr:row>55</xdr:row>
      <xdr:rowOff>104383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3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120910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20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53598</xdr:rowOff>
    </xdr:from>
    <xdr:to>
      <xdr:col>6</xdr:col>
      <xdr:colOff>38100</xdr:colOff>
      <xdr:row>55</xdr:row>
      <xdr:rowOff>155198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8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275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25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24358</xdr:rowOff>
    </xdr:from>
    <xdr:to>
      <xdr:col>24</xdr:col>
      <xdr:colOff>63500</xdr:colOff>
      <xdr:row>76</xdr:row>
      <xdr:rowOff>116904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054558"/>
          <a:ext cx="838200" cy="9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79973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99375</xdr:rowOff>
    </xdr:from>
    <xdr:to>
      <xdr:col>19</xdr:col>
      <xdr:colOff>177800</xdr:colOff>
      <xdr:row>76</xdr:row>
      <xdr:rowOff>24358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958125"/>
          <a:ext cx="889000" cy="9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109838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57596</xdr:rowOff>
    </xdr:from>
    <xdr:to>
      <xdr:col>15</xdr:col>
      <xdr:colOff>50800</xdr:colOff>
      <xdr:row>75</xdr:row>
      <xdr:rowOff>99375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2916346"/>
          <a:ext cx="889000" cy="4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115268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36930</xdr:rowOff>
    </xdr:from>
    <xdr:to>
      <xdr:col>10</xdr:col>
      <xdr:colOff>114300</xdr:colOff>
      <xdr:row>75</xdr:row>
      <xdr:rowOff>57596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2895680"/>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118451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103793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30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66104</xdr:rowOff>
    </xdr:from>
    <xdr:to>
      <xdr:col>24</xdr:col>
      <xdr:colOff>114300</xdr:colOff>
      <xdr:row>76</xdr:row>
      <xdr:rowOff>167704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0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88981</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4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145007</xdr:rowOff>
    </xdr:from>
    <xdr:to>
      <xdr:col>20</xdr:col>
      <xdr:colOff>38100</xdr:colOff>
      <xdr:row>76</xdr:row>
      <xdr:rowOff>75158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0037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91684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77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48575</xdr:rowOff>
    </xdr:from>
    <xdr:to>
      <xdr:col>15</xdr:col>
      <xdr:colOff>101600</xdr:colOff>
      <xdr:row>75</xdr:row>
      <xdr:rowOff>150175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90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166702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68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6796</xdr:rowOff>
    </xdr:from>
    <xdr:to>
      <xdr:col>10</xdr:col>
      <xdr:colOff>165100</xdr:colOff>
      <xdr:row>75</xdr:row>
      <xdr:rowOff>108396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86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124923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64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157580</xdr:rowOff>
    </xdr:from>
    <xdr:to>
      <xdr:col>6</xdr:col>
      <xdr:colOff>38100</xdr:colOff>
      <xdr:row>75</xdr:row>
      <xdr:rowOff>87730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8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104257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62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147189</xdr:rowOff>
    </xdr:from>
    <xdr:to>
      <xdr:col>24</xdr:col>
      <xdr:colOff>63500</xdr:colOff>
      <xdr:row>94</xdr:row>
      <xdr:rowOff>44559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92039"/>
          <a:ext cx="838200" cy="6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49627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7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44559</xdr:rowOff>
    </xdr:from>
    <xdr:to>
      <xdr:col>19</xdr:col>
      <xdr:colOff>177800</xdr:colOff>
      <xdr:row>94</xdr:row>
      <xdr:rowOff>109328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60859"/>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155310</xdr:rowOff>
    </xdr:from>
    <xdr:to>
      <xdr:col>15</xdr:col>
      <xdr:colOff>50800</xdr:colOff>
      <xdr:row>94</xdr:row>
      <xdr:rowOff>109328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100160"/>
          <a:ext cx="889000" cy="12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119808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7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155310</xdr:rowOff>
    </xdr:from>
    <xdr:to>
      <xdr:col>10</xdr:col>
      <xdr:colOff>114300</xdr:colOff>
      <xdr:row>96</xdr:row>
      <xdr:rowOff>3629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100160"/>
          <a:ext cx="889000" cy="36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27942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74240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96389</xdr:rowOff>
    </xdr:from>
    <xdr:to>
      <xdr:col>24</xdr:col>
      <xdr:colOff>114300</xdr:colOff>
      <xdr:row>94</xdr:row>
      <xdr:rowOff>26539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4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119266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9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165209</xdr:rowOff>
    </xdr:from>
    <xdr:to>
      <xdr:col>20</xdr:col>
      <xdr:colOff>38100</xdr:colOff>
      <xdr:row>94</xdr:row>
      <xdr:rowOff>95359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1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111886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8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58528</xdr:rowOff>
    </xdr:from>
    <xdr:to>
      <xdr:col>15</xdr:col>
      <xdr:colOff>101600</xdr:colOff>
      <xdr:row>94</xdr:row>
      <xdr:rowOff>160128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5205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50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104510</xdr:rowOff>
    </xdr:from>
    <xdr:to>
      <xdr:col>10</xdr:col>
      <xdr:colOff>165100</xdr:colOff>
      <xdr:row>94</xdr:row>
      <xdr:rowOff>34660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04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51187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82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124279</xdr:rowOff>
    </xdr:from>
    <xdr:to>
      <xdr:col>6</xdr:col>
      <xdr:colOff>38100</xdr:colOff>
      <xdr:row>96</xdr:row>
      <xdr:rowOff>54429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1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70956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8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112117</xdr:rowOff>
    </xdr:from>
    <xdr:to>
      <xdr:col>54</xdr:col>
      <xdr:colOff>189865</xdr:colOff>
      <xdr:row>39</xdr:row>
      <xdr:rowOff>12205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12867"/>
          <a:ext cx="1270" cy="5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16032</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70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12205</xdr:rowOff>
    </xdr:from>
    <xdr:to>
      <xdr:col>55</xdr:col>
      <xdr:colOff>88900</xdr:colOff>
      <xdr:row>39</xdr:row>
      <xdr:rowOff>12205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9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58794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8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112117</xdr:rowOff>
    </xdr:from>
    <xdr:to>
      <xdr:col>55</xdr:col>
      <xdr:colOff>88900</xdr:colOff>
      <xdr:row>35</xdr:row>
      <xdr:rowOff>112117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12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129530</xdr:rowOff>
    </xdr:from>
    <xdr:to>
      <xdr:col>55</xdr:col>
      <xdr:colOff>0</xdr:colOff>
      <xdr:row>36</xdr:row>
      <xdr:rowOff>44210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30280"/>
          <a:ext cx="838200" cy="8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110155</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453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131728</xdr:rowOff>
    </xdr:from>
    <xdr:to>
      <xdr:col>55</xdr:col>
      <xdr:colOff>50800</xdr:colOff>
      <xdr:row>38</xdr:row>
      <xdr:rowOff>61878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4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65746</xdr:rowOff>
    </xdr:from>
    <xdr:to>
      <xdr:col>50</xdr:col>
      <xdr:colOff>114300</xdr:colOff>
      <xdr:row>36</xdr:row>
      <xdr:rowOff>44210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380696"/>
          <a:ext cx="889000" cy="83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7942</xdr:rowOff>
    </xdr:from>
    <xdr:to>
      <xdr:col>50</xdr:col>
      <xdr:colOff>165100</xdr:colOff>
      <xdr:row>38</xdr:row>
      <xdr:rowOff>109542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5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100669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661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65746</xdr:rowOff>
    </xdr:from>
    <xdr:to>
      <xdr:col>45</xdr:col>
      <xdr:colOff>177800</xdr:colOff>
      <xdr:row>37</xdr:row>
      <xdr:rowOff>56618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380696"/>
          <a:ext cx="889000" cy="101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11471</xdr:rowOff>
    </xdr:from>
    <xdr:to>
      <xdr:col>46</xdr:col>
      <xdr:colOff>38100</xdr:colOff>
      <xdr:row>38</xdr:row>
      <xdr:rowOff>113071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52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104198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661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29180</xdr:rowOff>
    </xdr:from>
    <xdr:to>
      <xdr:col>41</xdr:col>
      <xdr:colOff>50800</xdr:colOff>
      <xdr:row>37</xdr:row>
      <xdr:rowOff>56618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201380"/>
          <a:ext cx="889000" cy="19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31444</xdr:rowOff>
    </xdr:from>
    <xdr:to>
      <xdr:col>41</xdr:col>
      <xdr:colOff>101600</xdr:colOff>
      <xdr:row>38</xdr:row>
      <xdr:rowOff>133044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5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124171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663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78998</xdr:rowOff>
    </xdr:from>
    <xdr:to>
      <xdr:col>36</xdr:col>
      <xdr:colOff>165100</xdr:colOff>
      <xdr:row>38</xdr:row>
      <xdr:rowOff>9148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275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651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78730</xdr:rowOff>
    </xdr:from>
    <xdr:to>
      <xdr:col>55</xdr:col>
      <xdr:colOff>50800</xdr:colOff>
      <xdr:row>36</xdr:row>
      <xdr:rowOff>8880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7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14343</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1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164860</xdr:rowOff>
    </xdr:from>
    <xdr:to>
      <xdr:col>50</xdr:col>
      <xdr:colOff>165100</xdr:colOff>
      <xdr:row>36</xdr:row>
      <xdr:rowOff>95010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6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111537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94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14946</xdr:rowOff>
    </xdr:from>
    <xdr:to>
      <xdr:col>46</xdr:col>
      <xdr:colOff>38100</xdr:colOff>
      <xdr:row>31</xdr:row>
      <xdr:rowOff>116546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32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29</xdr:row>
      <xdr:rowOff>133073</xdr:rowOff>
    </xdr:from>
    <xdr:ext cx="690189"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05205" y="51051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5818</xdr:rowOff>
    </xdr:from>
    <xdr:to>
      <xdr:col>41</xdr:col>
      <xdr:colOff>101600</xdr:colOff>
      <xdr:row>37</xdr:row>
      <xdr:rowOff>107418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123945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6124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149830</xdr:rowOff>
    </xdr:from>
    <xdr:to>
      <xdr:col>36</xdr:col>
      <xdr:colOff>165100</xdr:colOff>
      <xdr:row>36</xdr:row>
      <xdr:rowOff>79980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15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96507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92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46022</xdr:rowOff>
    </xdr:from>
    <xdr:to>
      <xdr:col>55</xdr:col>
      <xdr:colOff>0</xdr:colOff>
      <xdr:row>58</xdr:row>
      <xdr:rowOff>80525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990122"/>
          <a:ext cx="838200" cy="3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43641</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987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56810</xdr:rowOff>
    </xdr:from>
    <xdr:to>
      <xdr:col>50</xdr:col>
      <xdr:colOff>114300</xdr:colOff>
      <xdr:row>58</xdr:row>
      <xdr:rowOff>80525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10000910"/>
          <a:ext cx="889000" cy="2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149946</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1009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26377</xdr:rowOff>
    </xdr:from>
    <xdr:to>
      <xdr:col>45</xdr:col>
      <xdr:colOff>177800</xdr:colOff>
      <xdr:row>58</xdr:row>
      <xdr:rowOff>56810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970477"/>
          <a:ext cx="889000" cy="3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151840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1009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6034</xdr:rowOff>
    </xdr:from>
    <xdr:to>
      <xdr:col>41</xdr:col>
      <xdr:colOff>50800</xdr:colOff>
      <xdr:row>58</xdr:row>
      <xdr:rowOff>26377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950134"/>
          <a:ext cx="889000" cy="2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132087</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1007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157390</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166672</xdr:rowOff>
    </xdr:from>
    <xdr:to>
      <xdr:col>55</xdr:col>
      <xdr:colOff>50800</xdr:colOff>
      <xdr:row>58</xdr:row>
      <xdr:rowOff>96822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3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18099</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9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29725</xdr:rowOff>
    </xdr:from>
    <xdr:to>
      <xdr:col>50</xdr:col>
      <xdr:colOff>165100</xdr:colOff>
      <xdr:row>58</xdr:row>
      <xdr:rowOff>131325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147852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74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6010</xdr:rowOff>
    </xdr:from>
    <xdr:to>
      <xdr:col>46</xdr:col>
      <xdr:colOff>38100</xdr:colOff>
      <xdr:row>58</xdr:row>
      <xdr:rowOff>107610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5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124137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72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147027</xdr:rowOff>
    </xdr:from>
    <xdr:to>
      <xdr:col>41</xdr:col>
      <xdr:colOff>101600</xdr:colOff>
      <xdr:row>58</xdr:row>
      <xdr:rowOff>77177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93704</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69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126684</xdr:rowOff>
    </xdr:from>
    <xdr:to>
      <xdr:col>36</xdr:col>
      <xdr:colOff>165100</xdr:colOff>
      <xdr:row>58</xdr:row>
      <xdr:rowOff>56834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9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73361</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67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138562</xdr:rowOff>
    </xdr:from>
    <xdr:to>
      <xdr:col>55</xdr:col>
      <xdr:colOff>0</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11662"/>
          <a:ext cx="8382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138562</xdr:rowOff>
    </xdr:from>
    <xdr:to>
      <xdr:col>50</xdr:col>
      <xdr:colOff>114300</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11662"/>
          <a:ext cx="8890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134246</xdr:rowOff>
    </xdr:from>
    <xdr:to>
      <xdr:col>45</xdr:col>
      <xdr:colOff>177800</xdr:colOff>
      <xdr:row>78</xdr:row>
      <xdr:rowOff>139700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07346"/>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134246</xdr:rowOff>
    </xdr:from>
    <xdr:to>
      <xdr:col>41</xdr:col>
      <xdr:colOff>50800</xdr:colOff>
      <xdr:row>78</xdr:row>
      <xdr:rowOff>139700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507346"/>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87762</xdr:rowOff>
    </xdr:from>
    <xdr:to>
      <xdr:col>50</xdr:col>
      <xdr:colOff>165100</xdr:colOff>
      <xdr:row>79</xdr:row>
      <xdr:rowOff>17912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6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9039</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50017" y="13553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83446</xdr:rowOff>
    </xdr:from>
    <xdr:to>
      <xdr:col>41</xdr:col>
      <xdr:colOff>101600</xdr:colOff>
      <xdr:row>79</xdr:row>
      <xdr:rowOff>13596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4723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4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18858</xdr:rowOff>
    </xdr:from>
    <xdr:to>
      <xdr:col>55</xdr:col>
      <xdr:colOff>0</xdr:colOff>
      <xdr:row>94</xdr:row>
      <xdr:rowOff>87193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5963708"/>
          <a:ext cx="838200" cy="23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85709</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44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107869</xdr:rowOff>
    </xdr:from>
    <xdr:to>
      <xdr:col>50</xdr:col>
      <xdr:colOff>114300</xdr:colOff>
      <xdr:row>94</xdr:row>
      <xdr:rowOff>87193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052719"/>
          <a:ext cx="889000" cy="15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12744</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64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107869</xdr:rowOff>
    </xdr:from>
    <xdr:to>
      <xdr:col>45</xdr:col>
      <xdr:colOff>177800</xdr:colOff>
      <xdr:row>94</xdr:row>
      <xdr:rowOff>81452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052719"/>
          <a:ext cx="889000" cy="14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57314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68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99766</xdr:rowOff>
    </xdr:from>
    <xdr:to>
      <xdr:col>41</xdr:col>
      <xdr:colOff>50800</xdr:colOff>
      <xdr:row>94</xdr:row>
      <xdr:rowOff>81452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5873166"/>
          <a:ext cx="889000" cy="32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91225</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5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160720</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6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139508</xdr:rowOff>
    </xdr:from>
    <xdr:to>
      <xdr:col>55</xdr:col>
      <xdr:colOff>50800</xdr:colOff>
      <xdr:row>93</xdr:row>
      <xdr:rowOff>69658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59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162385</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76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36393</xdr:rowOff>
    </xdr:from>
    <xdr:to>
      <xdr:col>50</xdr:col>
      <xdr:colOff>165100</xdr:colOff>
      <xdr:row>94</xdr:row>
      <xdr:rowOff>137993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15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154520</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592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57069</xdr:rowOff>
    </xdr:from>
    <xdr:to>
      <xdr:col>46</xdr:col>
      <xdr:colOff>38100</xdr:colOff>
      <xdr:row>93</xdr:row>
      <xdr:rowOff>158669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00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3746</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577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30652</xdr:rowOff>
    </xdr:from>
    <xdr:to>
      <xdr:col>41</xdr:col>
      <xdr:colOff>101600</xdr:colOff>
      <xdr:row>94</xdr:row>
      <xdr:rowOff>132252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14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148779</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592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48966</xdr:rowOff>
    </xdr:from>
    <xdr:to>
      <xdr:col>36</xdr:col>
      <xdr:colOff>165100</xdr:colOff>
      <xdr:row>92</xdr:row>
      <xdr:rowOff>150566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582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167093</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559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22535</xdr:rowOff>
    </xdr:from>
    <xdr:to>
      <xdr:col>85</xdr:col>
      <xdr:colOff>127000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023285"/>
          <a:ext cx="838200" cy="70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22535</xdr:rowOff>
    </xdr:from>
    <xdr:to>
      <xdr:col>81</xdr:col>
      <xdr:colOff>50800</xdr:colOff>
      <xdr:row>38</xdr:row>
      <xdr:rowOff>160689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023285"/>
          <a:ext cx="889000" cy="65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111409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14111" y="66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160689</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675789"/>
          <a:ext cx="889000" cy="5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143185</xdr:rowOff>
    </xdr:from>
    <xdr:to>
      <xdr:col>81</xdr:col>
      <xdr:colOff>101600</xdr:colOff>
      <xdr:row>35</xdr:row>
      <xdr:rowOff>73335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597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89862</xdr:rowOff>
    </xdr:from>
    <xdr:ext cx="59901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181795" y="574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109889</xdr:rowOff>
    </xdr:from>
    <xdr:to>
      <xdr:col>76</xdr:col>
      <xdr:colOff>165100</xdr:colOff>
      <xdr:row>39</xdr:row>
      <xdr:rowOff>40039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2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31166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71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93594</xdr:rowOff>
    </xdr:from>
    <xdr:to>
      <xdr:col>85</xdr:col>
      <xdr:colOff>127000</xdr:colOff>
      <xdr:row>71</xdr:row>
      <xdr:rowOff>141833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266544"/>
          <a:ext cx="838200" cy="4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64230</xdr:rowOff>
    </xdr:from>
    <xdr:to>
      <xdr:col>81</xdr:col>
      <xdr:colOff>50800</xdr:colOff>
      <xdr:row>71</xdr:row>
      <xdr:rowOff>93594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237180"/>
          <a:ext cx="889000" cy="2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64230</xdr:rowOff>
    </xdr:from>
    <xdr:to>
      <xdr:col>76</xdr:col>
      <xdr:colOff>114300</xdr:colOff>
      <xdr:row>71</xdr:row>
      <xdr:rowOff>150593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237180"/>
          <a:ext cx="889000" cy="8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150593</xdr:rowOff>
    </xdr:from>
    <xdr:to>
      <xdr:col>71</xdr:col>
      <xdr:colOff>177800</xdr:colOff>
      <xdr:row>72</xdr:row>
      <xdr:rowOff>71972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323543"/>
          <a:ext cx="889000" cy="9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71691</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14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91033</xdr:rowOff>
    </xdr:from>
    <xdr:to>
      <xdr:col>85</xdr:col>
      <xdr:colOff>177800</xdr:colOff>
      <xdr:row>72</xdr:row>
      <xdr:rowOff>21183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26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113910</xdr:rowOff>
    </xdr:from>
    <xdr:ext cx="599010"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11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42794</xdr:rowOff>
    </xdr:from>
    <xdr:to>
      <xdr:col>81</xdr:col>
      <xdr:colOff>101600</xdr:colOff>
      <xdr:row>71</xdr:row>
      <xdr:rowOff>144394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21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160921</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181795" y="1199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13430</xdr:rowOff>
    </xdr:from>
    <xdr:to>
      <xdr:col>76</xdr:col>
      <xdr:colOff>165100</xdr:colOff>
      <xdr:row>71</xdr:row>
      <xdr:rowOff>115030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1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131557</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292795" y="11961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99793</xdr:rowOff>
    </xdr:from>
    <xdr:to>
      <xdr:col>72</xdr:col>
      <xdr:colOff>38100</xdr:colOff>
      <xdr:row>72</xdr:row>
      <xdr:rowOff>29943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27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46470</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03795" y="1204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21172</xdr:rowOff>
    </xdr:from>
    <xdr:to>
      <xdr:col>67</xdr:col>
      <xdr:colOff>101600</xdr:colOff>
      <xdr:row>72</xdr:row>
      <xdr:rowOff>122772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3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139299</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14795" y="12140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27082</xdr:rowOff>
    </xdr:from>
    <xdr:to>
      <xdr:col>85</xdr:col>
      <xdr:colOff>127000</xdr:colOff>
      <xdr:row>98</xdr:row>
      <xdr:rowOff>44180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829182"/>
          <a:ext cx="838200" cy="1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49559</xdr:rowOff>
    </xdr:from>
    <xdr:ext cx="599010"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508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167269</xdr:rowOff>
    </xdr:from>
    <xdr:to>
      <xdr:col>81</xdr:col>
      <xdr:colOff>50800</xdr:colOff>
      <xdr:row>98</xdr:row>
      <xdr:rowOff>44180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797919"/>
          <a:ext cx="889000" cy="4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99654</xdr:rowOff>
    </xdr:from>
    <xdr:ext cx="59901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181795" y="1638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86593</xdr:rowOff>
    </xdr:from>
    <xdr:to>
      <xdr:col>76</xdr:col>
      <xdr:colOff>114300</xdr:colOff>
      <xdr:row>97</xdr:row>
      <xdr:rowOff>167269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717243"/>
          <a:ext cx="889000" cy="8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105277</xdr:rowOff>
    </xdr:from>
    <xdr:to>
      <xdr:col>71</xdr:col>
      <xdr:colOff>177800</xdr:colOff>
      <xdr:row>97</xdr:row>
      <xdr:rowOff>86593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221577"/>
          <a:ext cx="889000" cy="49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87718</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14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147732</xdr:rowOff>
    </xdr:from>
    <xdr:to>
      <xdr:col>85</xdr:col>
      <xdr:colOff>177800</xdr:colOff>
      <xdr:row>98</xdr:row>
      <xdr:rowOff>77882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77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62659</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69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164830</xdr:rowOff>
    </xdr:from>
    <xdr:to>
      <xdr:col>81</xdr:col>
      <xdr:colOff>101600</xdr:colOff>
      <xdr:row>98</xdr:row>
      <xdr:rowOff>94980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79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86107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88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116469</xdr:rowOff>
    </xdr:from>
    <xdr:to>
      <xdr:col>76</xdr:col>
      <xdr:colOff>165100</xdr:colOff>
      <xdr:row>98</xdr:row>
      <xdr:rowOff>46619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74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37746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35793</xdr:rowOff>
    </xdr:from>
    <xdr:to>
      <xdr:col>72</xdr:col>
      <xdr:colOff>38100</xdr:colOff>
      <xdr:row>97</xdr:row>
      <xdr:rowOff>137393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6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128520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75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54477</xdr:rowOff>
    </xdr:from>
    <xdr:to>
      <xdr:col>67</xdr:col>
      <xdr:colOff>101600</xdr:colOff>
      <xdr:row>94</xdr:row>
      <xdr:rowOff>156077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1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1154</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14795" y="1594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28258</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5343208"/>
          <a:ext cx="838200" cy="131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107103</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50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138717</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3817"/>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138717</xdr:rowOff>
    </xdr:from>
    <xdr:to>
      <xdr:col>107</xdr:col>
      <xdr:colOff>50800</xdr:colOff>
      <xdr:row>38</xdr:row>
      <xdr:rowOff>139243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9545300" y="6653817"/>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139243</xdr:rowOff>
    </xdr:from>
    <xdr:to>
      <xdr:col>102</xdr:col>
      <xdr:colOff>114300</xdr:colOff>
      <xdr:row>38</xdr:row>
      <xdr:rowOff>139403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6654343"/>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148908</xdr:rowOff>
    </xdr:from>
    <xdr:to>
      <xdr:col>116</xdr:col>
      <xdr:colOff>114300</xdr:colOff>
      <xdr:row>31</xdr:row>
      <xdr:rowOff>79058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529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101935</xdr:rowOff>
    </xdr:from>
    <xdr:ext cx="534377"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524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87917</xdr:rowOff>
    </xdr:from>
    <xdr:to>
      <xdr:col>107</xdr:col>
      <xdr:colOff>101600</xdr:colOff>
      <xdr:row>39</xdr:row>
      <xdr:rowOff>18067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9194</xdr:rowOff>
    </xdr:from>
    <xdr:ext cx="313932"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77333" y="66957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88443</xdr:rowOff>
    </xdr:from>
    <xdr:to>
      <xdr:col>102</xdr:col>
      <xdr:colOff>165100</xdr:colOff>
      <xdr:row>39</xdr:row>
      <xdr:rowOff>18593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9720</xdr:rowOff>
    </xdr:from>
    <xdr:ext cx="313932"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88333" y="6696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88603</xdr:rowOff>
    </xdr:from>
    <xdr:to>
      <xdr:col>98</xdr:col>
      <xdr:colOff>38100</xdr:colOff>
      <xdr:row>39</xdr:row>
      <xdr:rowOff>18753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9880</xdr:rowOff>
    </xdr:from>
    <xdr:ext cx="313932"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99333" y="6696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162446</xdr:rowOff>
    </xdr:from>
    <xdr:to>
      <xdr:col>116</xdr:col>
      <xdr:colOff>63500</xdr:colOff>
      <xdr:row>52</xdr:row>
      <xdr:rowOff>130579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8906396"/>
          <a:ext cx="838200" cy="13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57406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30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130579</xdr:rowOff>
    </xdr:from>
    <xdr:to>
      <xdr:col>111</xdr:col>
      <xdr:colOff>177800</xdr:colOff>
      <xdr:row>53</xdr:row>
      <xdr:rowOff>45586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045979"/>
          <a:ext cx="889000" cy="8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168665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94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45586</xdr:rowOff>
    </xdr:from>
    <xdr:to>
      <xdr:col>107</xdr:col>
      <xdr:colOff>50800</xdr:colOff>
      <xdr:row>53</xdr:row>
      <xdr:rowOff>97432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9132436"/>
          <a:ext cx="889000" cy="5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51325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97432</xdr:rowOff>
    </xdr:from>
    <xdr:to>
      <xdr:col>102</xdr:col>
      <xdr:colOff>114300</xdr:colOff>
      <xdr:row>53</xdr:row>
      <xdr:rowOff>114302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184282"/>
          <a:ext cx="889000" cy="1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39186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98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156618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92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111646</xdr:rowOff>
    </xdr:from>
    <xdr:to>
      <xdr:col>116</xdr:col>
      <xdr:colOff>114300</xdr:colOff>
      <xdr:row>52</xdr:row>
      <xdr:rowOff>41796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885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134523</xdr:rowOff>
    </xdr:from>
    <xdr:ext cx="534377"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870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79779</xdr:rowOff>
    </xdr:from>
    <xdr:to>
      <xdr:col>112</xdr:col>
      <xdr:colOff>38100</xdr:colOff>
      <xdr:row>53</xdr:row>
      <xdr:rowOff>9929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89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26456</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56111" y="877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166236</xdr:rowOff>
    </xdr:from>
    <xdr:to>
      <xdr:col>107</xdr:col>
      <xdr:colOff>101600</xdr:colOff>
      <xdr:row>53</xdr:row>
      <xdr:rowOff>96386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0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112913</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885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46632</xdr:rowOff>
    </xdr:from>
    <xdr:to>
      <xdr:col>102</xdr:col>
      <xdr:colOff>165100</xdr:colOff>
      <xdr:row>53</xdr:row>
      <xdr:rowOff>148232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1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164759</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278111" y="890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63502</xdr:rowOff>
    </xdr:from>
    <xdr:to>
      <xdr:col>98</xdr:col>
      <xdr:colOff>38100</xdr:colOff>
      <xdr:row>53</xdr:row>
      <xdr:rowOff>165102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1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10179</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389111" y="892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161440</xdr:rowOff>
    </xdr:from>
    <xdr:to>
      <xdr:col>116</xdr:col>
      <xdr:colOff>62864</xdr:colOff>
      <xdr:row>78</xdr:row>
      <xdr:rowOff>45915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848740"/>
          <a:ext cx="1269" cy="570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49742</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45915</xdr:rowOff>
    </xdr:from>
    <xdr:to>
      <xdr:col>116</xdr:col>
      <xdr:colOff>152400</xdr:colOff>
      <xdr:row>78</xdr:row>
      <xdr:rowOff>45915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108117</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262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161440</xdr:rowOff>
    </xdr:from>
    <xdr:to>
      <xdr:col>116</xdr:col>
      <xdr:colOff>152400</xdr:colOff>
      <xdr:row>74</xdr:row>
      <xdr:rowOff>161440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84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147134</xdr:rowOff>
    </xdr:from>
    <xdr:to>
      <xdr:col>116</xdr:col>
      <xdr:colOff>63500</xdr:colOff>
      <xdr:row>76</xdr:row>
      <xdr:rowOff>153755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320084"/>
          <a:ext cx="838200" cy="86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89395</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3119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110968</xdr:rowOff>
    </xdr:from>
    <xdr:to>
      <xdr:col>116</xdr:col>
      <xdr:colOff>114300</xdr:colOff>
      <xdr:row>77</xdr:row>
      <xdr:rowOff>41118</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31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147134</xdr:rowOff>
    </xdr:from>
    <xdr:to>
      <xdr:col>111</xdr:col>
      <xdr:colOff>177800</xdr:colOff>
      <xdr:row>72</xdr:row>
      <xdr:rowOff>57793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320084"/>
          <a:ext cx="889000" cy="8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140518</xdr:rowOff>
    </xdr:from>
    <xdr:to>
      <xdr:col>112</xdr:col>
      <xdr:colOff>38100</xdr:colOff>
      <xdr:row>76</xdr:row>
      <xdr:rowOff>70669</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61796</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309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57793</xdr:rowOff>
    </xdr:from>
    <xdr:to>
      <xdr:col>107</xdr:col>
      <xdr:colOff>50800</xdr:colOff>
      <xdr:row>73</xdr:row>
      <xdr:rowOff>52142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402193"/>
          <a:ext cx="889000" cy="16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103686</xdr:rowOff>
    </xdr:from>
    <xdr:to>
      <xdr:col>107</xdr:col>
      <xdr:colOff>101600</xdr:colOff>
      <xdr:row>76</xdr:row>
      <xdr:rowOff>33837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24962</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83588</xdr:rowOff>
    </xdr:from>
    <xdr:to>
      <xdr:col>102</xdr:col>
      <xdr:colOff>114300</xdr:colOff>
      <xdr:row>73</xdr:row>
      <xdr:rowOff>52142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427988"/>
          <a:ext cx="889000" cy="1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121046</xdr:rowOff>
    </xdr:from>
    <xdr:to>
      <xdr:col>102</xdr:col>
      <xdr:colOff>165100</xdr:colOff>
      <xdr:row>76</xdr:row>
      <xdr:rowOff>51197</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42322</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101747</xdr:rowOff>
    </xdr:from>
    <xdr:to>
      <xdr:col>98</xdr:col>
      <xdr:colOff>38100</xdr:colOff>
      <xdr:row>76</xdr:row>
      <xdr:rowOff>31897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23024</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305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102955</xdr:rowOff>
    </xdr:from>
    <xdr:to>
      <xdr:col>116</xdr:col>
      <xdr:colOff>114300</xdr:colOff>
      <xdr:row>77</xdr:row>
      <xdr:rowOff>33105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13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125832</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8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96334</xdr:rowOff>
    </xdr:from>
    <xdr:to>
      <xdr:col>112</xdr:col>
      <xdr:colOff>38100</xdr:colOff>
      <xdr:row>72</xdr:row>
      <xdr:rowOff>26484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26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43011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04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6993</xdr:rowOff>
    </xdr:from>
    <xdr:to>
      <xdr:col>107</xdr:col>
      <xdr:colOff>101600</xdr:colOff>
      <xdr:row>72</xdr:row>
      <xdr:rowOff>108593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35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125120</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34795" y="1212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1342</xdr:rowOff>
    </xdr:from>
    <xdr:to>
      <xdr:col>102</xdr:col>
      <xdr:colOff>165100</xdr:colOff>
      <xdr:row>73</xdr:row>
      <xdr:rowOff>102942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51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119469</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29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32788</xdr:rowOff>
    </xdr:from>
    <xdr:to>
      <xdr:col>98</xdr:col>
      <xdr:colOff>38100</xdr:colOff>
      <xdr:row>72</xdr:row>
      <xdr:rowOff>134388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3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150915</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15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3,066</a:t>
          </a:r>
          <a:r>
            <a:rPr kumimoji="1" lang="ja-JP" altLang="ja-JP" sz="1100">
              <a:solidFill>
                <a:schemeClr val="dk1"/>
              </a:solidFill>
              <a:effectLst/>
              <a:latin typeface="+mn-lt"/>
              <a:ea typeface="+mn-ea"/>
              <a:cs typeface="+mn-cs"/>
            </a:rPr>
            <a:t>千円となっている。類似団体と比較して一人当たりコストが比較的高いものについて分析すると、</a:t>
          </a:r>
          <a:endParaRPr lang="ja-JP" altLang="ja-JP" sz="1400">
            <a:effectLst/>
          </a:endParaRPr>
        </a:p>
        <a:p>
          <a:r>
            <a:rPr kumimoji="1" lang="ja-JP" altLang="en-US" sz="1100">
              <a:solidFill>
                <a:schemeClr val="dk1"/>
              </a:solidFill>
              <a:effectLst/>
              <a:latin typeface="+mn-lt"/>
              <a:ea typeface="+mn-ea"/>
              <a:cs typeface="+mn-cs"/>
            </a:rPr>
            <a:t>　人件費については、人事院勧告に伴う職員給料等の引上げにより増加しているが、</a:t>
          </a:r>
          <a:r>
            <a:rPr kumimoji="1" lang="ja-JP" altLang="ja-JP" sz="1100">
              <a:solidFill>
                <a:schemeClr val="dk1"/>
              </a:solidFill>
              <a:effectLst/>
              <a:latin typeface="+mn-lt"/>
              <a:ea typeface="+mn-ea"/>
              <a:cs typeface="+mn-cs"/>
            </a:rPr>
            <a:t>定員管理の適正化を図</a:t>
          </a:r>
          <a:r>
            <a:rPr kumimoji="1" lang="ja-JP" altLang="en-US" sz="1100">
              <a:solidFill>
                <a:schemeClr val="dk1"/>
              </a:solidFill>
              <a:effectLst/>
              <a:latin typeface="+mn-lt"/>
              <a:ea typeface="+mn-ea"/>
              <a:cs typeface="+mn-cs"/>
            </a:rPr>
            <a:t>り抑制に努める</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物件費については、労務単価や燃料価格等の高騰により上昇傾向が続いており、効率化によるスリムで機能的な行政を目指し、内部経費の削減などコスト削減に努める。</a:t>
          </a:r>
          <a:endParaRPr lang="ja-JP" altLang="ja-JP">
            <a:effectLst/>
          </a:endParaRPr>
        </a:p>
        <a:p>
          <a:r>
            <a:rPr kumimoji="1" lang="ja-JP" altLang="en-US" sz="1100">
              <a:solidFill>
                <a:schemeClr val="dk1"/>
              </a:solidFill>
              <a:effectLst/>
              <a:latin typeface="+mn-lt"/>
              <a:ea typeface="+mn-ea"/>
              <a:cs typeface="+mn-cs"/>
            </a:rPr>
            <a:t>　普通建設事業費（うち更新整備）については、道路や老朽化した公共施設の整備などが増加しているため、適切な管理に努める。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貸付金については、町内医療法人理事長継承の伴う経費の貸付による増加。</a:t>
          </a:r>
          <a:endParaRPr lang="ja-JP" altLang="ja-JP" sz="1400">
            <a:effectLst/>
          </a:endParaRPr>
        </a:p>
        <a:p>
          <a:r>
            <a:rPr kumimoji="1" lang="ja-JP" altLang="ja-JP" sz="1100">
              <a:solidFill>
                <a:schemeClr val="dk1"/>
              </a:solidFill>
              <a:effectLst/>
              <a:latin typeface="+mn-lt"/>
              <a:ea typeface="+mn-ea"/>
              <a:cs typeface="+mn-cs"/>
            </a:rPr>
            <a:t>　公債費については、令和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年度をピークに減少に転じている。適切な地方債管理を行い将来的なコストの抑制を図る。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北海道中川町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1,269
1,259
594.74
4,006,225
3,891,844
94,158
2,435,397
3,755,646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7432</xdr:rowOff>
    </xdr:from>
    <xdr:to>
      <xdr:col>24</xdr:col>
      <xdr:colOff>63500</xdr:colOff>
      <xdr:row>35</xdr:row>
      <xdr:rowOff>51986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008182"/>
          <a:ext cx="838200" cy="4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30132</xdr:rowOff>
    </xdr:from>
    <xdr:to>
      <xdr:col>19</xdr:col>
      <xdr:colOff>177800</xdr:colOff>
      <xdr:row>35</xdr:row>
      <xdr:rowOff>51986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030882"/>
          <a:ext cx="889000" cy="2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30132</xdr:rowOff>
    </xdr:from>
    <xdr:to>
      <xdr:col>15</xdr:col>
      <xdr:colOff>50800</xdr:colOff>
      <xdr:row>35</xdr:row>
      <xdr:rowOff>74252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030882"/>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72011</xdr:rowOff>
    </xdr:from>
    <xdr:to>
      <xdr:col>10</xdr:col>
      <xdr:colOff>114300</xdr:colOff>
      <xdr:row>35</xdr:row>
      <xdr:rowOff>74252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072761"/>
          <a:ext cx="8890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3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128082</xdr:rowOff>
    </xdr:from>
    <xdr:to>
      <xdr:col>24</xdr:col>
      <xdr:colOff>114300</xdr:colOff>
      <xdr:row>35</xdr:row>
      <xdr:rowOff>58232</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595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150959</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580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1186</xdr:rowOff>
    </xdr:from>
    <xdr:to>
      <xdr:col>20</xdr:col>
      <xdr:colOff>38100</xdr:colOff>
      <xdr:row>35</xdr:row>
      <xdr:rowOff>102786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00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119313</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77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150782</xdr:rowOff>
    </xdr:from>
    <xdr:to>
      <xdr:col>15</xdr:col>
      <xdr:colOff>101600</xdr:colOff>
      <xdr:row>35</xdr:row>
      <xdr:rowOff>80932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598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97459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75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23452</xdr:rowOff>
    </xdr:from>
    <xdr:to>
      <xdr:col>10</xdr:col>
      <xdr:colOff>165100</xdr:colOff>
      <xdr:row>35</xdr:row>
      <xdr:rowOff>125052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02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141579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79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21211</xdr:rowOff>
    </xdr:from>
    <xdr:to>
      <xdr:col>6</xdr:col>
      <xdr:colOff>38100</xdr:colOff>
      <xdr:row>35</xdr:row>
      <xdr:rowOff>122811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0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139338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579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160693</xdr:rowOff>
    </xdr:from>
    <xdr:to>
      <xdr:col>24</xdr:col>
      <xdr:colOff>63500</xdr:colOff>
      <xdr:row>57</xdr:row>
      <xdr:rowOff>79024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61893"/>
          <a:ext cx="838200" cy="8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77826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71423</xdr:rowOff>
    </xdr:from>
    <xdr:to>
      <xdr:col>19</xdr:col>
      <xdr:colOff>177800</xdr:colOff>
      <xdr:row>57</xdr:row>
      <xdr:rowOff>79024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44073"/>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71423</xdr:rowOff>
    </xdr:from>
    <xdr:to>
      <xdr:col>15</xdr:col>
      <xdr:colOff>50800</xdr:colOff>
      <xdr:row>57</xdr:row>
      <xdr:rowOff>89864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44073"/>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65490</xdr:rowOff>
    </xdr:from>
    <xdr:to>
      <xdr:col>10</xdr:col>
      <xdr:colOff>114300</xdr:colOff>
      <xdr:row>57</xdr:row>
      <xdr:rowOff>89864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495240"/>
          <a:ext cx="889000" cy="36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121181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9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109893</xdr:rowOff>
    </xdr:from>
    <xdr:to>
      <xdr:col>24</xdr:col>
      <xdr:colOff>114300</xdr:colOff>
      <xdr:row>57</xdr:row>
      <xdr:rowOff>40043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1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132770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6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28224</xdr:rowOff>
    </xdr:from>
    <xdr:to>
      <xdr:col>20</xdr:col>
      <xdr:colOff>38100</xdr:colOff>
      <xdr:row>57</xdr:row>
      <xdr:rowOff>129824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0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146351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7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20623</xdr:rowOff>
    </xdr:from>
    <xdr:to>
      <xdr:col>15</xdr:col>
      <xdr:colOff>101600</xdr:colOff>
      <xdr:row>57</xdr:row>
      <xdr:rowOff>122223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9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138750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68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39064</xdr:rowOff>
    </xdr:from>
    <xdr:to>
      <xdr:col>10</xdr:col>
      <xdr:colOff>165100</xdr:colOff>
      <xdr:row>57</xdr:row>
      <xdr:rowOff>140664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1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131791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0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14690</xdr:rowOff>
    </xdr:from>
    <xdr:to>
      <xdr:col>6</xdr:col>
      <xdr:colOff>38100</xdr:colOff>
      <xdr:row>55</xdr:row>
      <xdr:rowOff>116290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44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132817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21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28011</xdr:rowOff>
    </xdr:from>
    <xdr:to>
      <xdr:col>24</xdr:col>
      <xdr:colOff>63500</xdr:colOff>
      <xdr:row>71</xdr:row>
      <xdr:rowOff>125578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200961"/>
          <a:ext cx="838200" cy="9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5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125578</xdr:rowOff>
    </xdr:from>
    <xdr:to>
      <xdr:col>19</xdr:col>
      <xdr:colOff>177800</xdr:colOff>
      <xdr:row>72</xdr:row>
      <xdr:rowOff>145495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298528"/>
          <a:ext cx="889000" cy="19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160213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9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145495</xdr:rowOff>
    </xdr:from>
    <xdr:to>
      <xdr:col>15</xdr:col>
      <xdr:colOff>50800</xdr:colOff>
      <xdr:row>75</xdr:row>
      <xdr:rowOff>32647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2489895"/>
          <a:ext cx="889000" cy="40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124620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32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23137</xdr:rowOff>
    </xdr:from>
    <xdr:to>
      <xdr:col>10</xdr:col>
      <xdr:colOff>114300</xdr:colOff>
      <xdr:row>75</xdr:row>
      <xdr:rowOff>32647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2881887"/>
          <a:ext cx="8890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135576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6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102595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30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148661</xdr:rowOff>
    </xdr:from>
    <xdr:to>
      <xdr:col>24</xdr:col>
      <xdr:colOff>114300</xdr:colOff>
      <xdr:row>71</xdr:row>
      <xdr:rowOff>78811</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15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101688</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10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74778</xdr:rowOff>
    </xdr:from>
    <xdr:to>
      <xdr:col>20</xdr:col>
      <xdr:colOff>38100</xdr:colOff>
      <xdr:row>72</xdr:row>
      <xdr:rowOff>4928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2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21455</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02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94695</xdr:rowOff>
    </xdr:from>
    <xdr:to>
      <xdr:col>15</xdr:col>
      <xdr:colOff>101600</xdr:colOff>
      <xdr:row>73</xdr:row>
      <xdr:rowOff>24845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4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41372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21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153297</xdr:rowOff>
    </xdr:from>
    <xdr:to>
      <xdr:col>10</xdr:col>
      <xdr:colOff>165100</xdr:colOff>
      <xdr:row>75</xdr:row>
      <xdr:rowOff>83447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84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99974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61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143787</xdr:rowOff>
    </xdr:from>
    <xdr:to>
      <xdr:col>6</xdr:col>
      <xdr:colOff>38100</xdr:colOff>
      <xdr:row>75</xdr:row>
      <xdr:rowOff>73937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83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90464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60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97216</xdr:rowOff>
    </xdr:from>
    <xdr:to>
      <xdr:col>24</xdr:col>
      <xdr:colOff>63500</xdr:colOff>
      <xdr:row>94</xdr:row>
      <xdr:rowOff>140954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213516"/>
          <a:ext cx="8382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22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131297</xdr:rowOff>
    </xdr:from>
    <xdr:to>
      <xdr:col>19</xdr:col>
      <xdr:colOff>177800</xdr:colOff>
      <xdr:row>94</xdr:row>
      <xdr:rowOff>140954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247597"/>
          <a:ext cx="889000" cy="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78253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0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131297</xdr:rowOff>
    </xdr:from>
    <xdr:to>
      <xdr:col>15</xdr:col>
      <xdr:colOff>50800</xdr:colOff>
      <xdr:row>95</xdr:row>
      <xdr:rowOff>54386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247597"/>
          <a:ext cx="889000" cy="9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136176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51104</xdr:rowOff>
    </xdr:from>
    <xdr:to>
      <xdr:col>10</xdr:col>
      <xdr:colOff>114300</xdr:colOff>
      <xdr:row>95</xdr:row>
      <xdr:rowOff>54386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167404"/>
          <a:ext cx="889000" cy="17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65665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134833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46416</xdr:rowOff>
    </xdr:from>
    <xdr:to>
      <xdr:col>24</xdr:col>
      <xdr:colOff>114300</xdr:colOff>
      <xdr:row>94</xdr:row>
      <xdr:rowOff>148016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1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69293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014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90154</xdr:rowOff>
    </xdr:from>
    <xdr:to>
      <xdr:col>20</xdr:col>
      <xdr:colOff>38100</xdr:colOff>
      <xdr:row>95</xdr:row>
      <xdr:rowOff>20304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0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36831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98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80497</xdr:rowOff>
    </xdr:from>
    <xdr:to>
      <xdr:col>15</xdr:col>
      <xdr:colOff>101600</xdr:colOff>
      <xdr:row>95</xdr:row>
      <xdr:rowOff>10647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19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27174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597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3586</xdr:rowOff>
    </xdr:from>
    <xdr:to>
      <xdr:col>10</xdr:col>
      <xdr:colOff>165100</xdr:colOff>
      <xdr:row>95</xdr:row>
      <xdr:rowOff>105186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29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121713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06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304</xdr:rowOff>
    </xdr:from>
    <xdr:to>
      <xdr:col>6</xdr:col>
      <xdr:colOff>38100</xdr:colOff>
      <xdr:row>94</xdr:row>
      <xdr:rowOff>101904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11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118431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89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75057</xdr:rowOff>
    </xdr:from>
    <xdr:to>
      <xdr:col>55</xdr:col>
      <xdr:colOff>0</xdr:colOff>
      <xdr:row>30</xdr:row>
      <xdr:rowOff>99949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218557"/>
          <a:ext cx="838200" cy="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34688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49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99949</xdr:rowOff>
    </xdr:from>
    <xdr:to>
      <xdr:col>50</xdr:col>
      <xdr:colOff>114300</xdr:colOff>
      <xdr:row>30</xdr:row>
      <xdr:rowOff>134747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5243449"/>
          <a:ext cx="8890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149623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134747</xdr:rowOff>
    </xdr:from>
    <xdr:to>
      <xdr:col>45</xdr:col>
      <xdr:colOff>177800</xdr:colOff>
      <xdr:row>31</xdr:row>
      <xdr:rowOff>41021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5278247"/>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75582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41021</xdr:rowOff>
    </xdr:from>
    <xdr:to>
      <xdr:col>41</xdr:col>
      <xdr:colOff>50800</xdr:colOff>
      <xdr:row>31</xdr:row>
      <xdr:rowOff>69215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5355971"/>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155465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70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98188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24257</xdr:rowOff>
    </xdr:from>
    <xdr:to>
      <xdr:col>55</xdr:col>
      <xdr:colOff>50800</xdr:colOff>
      <xdr:row>30</xdr:row>
      <xdr:rowOff>125857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16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148734</xdr:rowOff>
    </xdr:from>
    <xdr:ext cx="534377"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12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49149</xdr:rowOff>
    </xdr:from>
    <xdr:to>
      <xdr:col>50</xdr:col>
      <xdr:colOff>165100</xdr:colOff>
      <xdr:row>30</xdr:row>
      <xdr:rowOff>150749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19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28</xdr:row>
      <xdr:rowOff>167276</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72111" y="496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83947</xdr:rowOff>
    </xdr:from>
    <xdr:to>
      <xdr:col>46</xdr:col>
      <xdr:colOff>38100</xdr:colOff>
      <xdr:row>31</xdr:row>
      <xdr:rowOff>14097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22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29</xdr:row>
      <xdr:rowOff>30624</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483111" y="500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161671</xdr:rowOff>
    </xdr:from>
    <xdr:to>
      <xdr:col>41</xdr:col>
      <xdr:colOff>101600</xdr:colOff>
      <xdr:row>31</xdr:row>
      <xdr:rowOff>91821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30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29</xdr:row>
      <xdr:rowOff>108348</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594111" y="508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18415</xdr:rowOff>
    </xdr:from>
    <xdr:to>
      <xdr:col>36</xdr:col>
      <xdr:colOff>165100</xdr:colOff>
      <xdr:row>31</xdr:row>
      <xdr:rowOff>120015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33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136542</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05111" y="510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100492</xdr:rowOff>
    </xdr:from>
    <xdr:to>
      <xdr:col>55</xdr:col>
      <xdr:colOff>0</xdr:colOff>
      <xdr:row>58</xdr:row>
      <xdr:rowOff>110879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44592"/>
          <a:ext cx="838200" cy="1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92236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3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113297</xdr:rowOff>
    </xdr:from>
    <xdr:to>
      <xdr:col>50</xdr:col>
      <xdr:colOff>114300</xdr:colOff>
      <xdr:row>58</xdr:row>
      <xdr:rowOff>100492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14497"/>
          <a:ext cx="889000" cy="33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39833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5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113297</xdr:rowOff>
    </xdr:from>
    <xdr:to>
      <xdr:col>45</xdr:col>
      <xdr:colOff>177800</xdr:colOff>
      <xdr:row>58</xdr:row>
      <xdr:rowOff>63159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714497"/>
          <a:ext cx="889000" cy="29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4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63159</xdr:rowOff>
    </xdr:from>
    <xdr:to>
      <xdr:col>41</xdr:col>
      <xdr:colOff>50800</xdr:colOff>
      <xdr:row>58</xdr:row>
      <xdr:rowOff>84724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07259"/>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26884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4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35214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5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60079</xdr:rowOff>
    </xdr:from>
    <xdr:to>
      <xdr:col>55</xdr:col>
      <xdr:colOff>50800</xdr:colOff>
      <xdr:row>58</xdr:row>
      <xdr:rowOff>161679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0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19456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9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49692</xdr:rowOff>
    </xdr:from>
    <xdr:to>
      <xdr:col>50</xdr:col>
      <xdr:colOff>165100</xdr:colOff>
      <xdr:row>58</xdr:row>
      <xdr:rowOff>151292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9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167819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76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62497</xdr:rowOff>
    </xdr:from>
    <xdr:to>
      <xdr:col>46</xdr:col>
      <xdr:colOff>38100</xdr:colOff>
      <xdr:row>56</xdr:row>
      <xdr:rowOff>164097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6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55</xdr:row>
      <xdr:rowOff>9174</xdr:rowOff>
    </xdr:from>
    <xdr:ext cx="69018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05205" y="9438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12359</xdr:rowOff>
    </xdr:from>
    <xdr:to>
      <xdr:col>41</xdr:col>
      <xdr:colOff>101600</xdr:colOff>
      <xdr:row>58</xdr:row>
      <xdr:rowOff>113959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5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130486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73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33924</xdr:rowOff>
    </xdr:from>
    <xdr:to>
      <xdr:col>36</xdr:col>
      <xdr:colOff>165100</xdr:colOff>
      <xdr:row>58</xdr:row>
      <xdr:rowOff>135524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7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152051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75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21895</xdr:rowOff>
    </xdr:from>
    <xdr:to>
      <xdr:col>55</xdr:col>
      <xdr:colOff>0</xdr:colOff>
      <xdr:row>74</xdr:row>
      <xdr:rowOff>38671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709195"/>
          <a:ext cx="838200" cy="1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109972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11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21895</xdr:rowOff>
    </xdr:from>
    <xdr:to>
      <xdr:col>50</xdr:col>
      <xdr:colOff>114300</xdr:colOff>
      <xdr:row>74</xdr:row>
      <xdr:rowOff>44694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709195"/>
          <a:ext cx="889000" cy="2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124145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2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44694</xdr:rowOff>
    </xdr:from>
    <xdr:to>
      <xdr:col>45</xdr:col>
      <xdr:colOff>177800</xdr:colOff>
      <xdr:row>74</xdr:row>
      <xdr:rowOff>138081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731994"/>
          <a:ext cx="889000" cy="9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123235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50939</xdr:rowOff>
    </xdr:from>
    <xdr:to>
      <xdr:col>41</xdr:col>
      <xdr:colOff>50800</xdr:colOff>
      <xdr:row>74</xdr:row>
      <xdr:rowOff>138081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738239"/>
          <a:ext cx="889000" cy="8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3064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159321</xdr:rowOff>
    </xdr:from>
    <xdr:to>
      <xdr:col>55</xdr:col>
      <xdr:colOff>50800</xdr:colOff>
      <xdr:row>74</xdr:row>
      <xdr:rowOff>89471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6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10748</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52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142545</xdr:rowOff>
    </xdr:from>
    <xdr:to>
      <xdr:col>50</xdr:col>
      <xdr:colOff>165100</xdr:colOff>
      <xdr:row>74</xdr:row>
      <xdr:rowOff>72695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65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89222</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43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165344</xdr:rowOff>
    </xdr:from>
    <xdr:to>
      <xdr:col>46</xdr:col>
      <xdr:colOff>38100</xdr:colOff>
      <xdr:row>74</xdr:row>
      <xdr:rowOff>95494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68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112021</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45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87281</xdr:rowOff>
    </xdr:from>
    <xdr:to>
      <xdr:col>41</xdr:col>
      <xdr:colOff>101600</xdr:colOff>
      <xdr:row>75</xdr:row>
      <xdr:rowOff>17431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7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33958</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54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139</xdr:rowOff>
    </xdr:from>
    <xdr:to>
      <xdr:col>36</xdr:col>
      <xdr:colOff>165100</xdr:colOff>
      <xdr:row>74</xdr:row>
      <xdr:rowOff>101739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6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118266</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46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80820</xdr:rowOff>
    </xdr:from>
    <xdr:to>
      <xdr:col>55</xdr:col>
      <xdr:colOff>0</xdr:colOff>
      <xdr:row>93</xdr:row>
      <xdr:rowOff>138061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5854220"/>
          <a:ext cx="838200" cy="22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33723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92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75496</xdr:rowOff>
    </xdr:from>
    <xdr:to>
      <xdr:col>50</xdr:col>
      <xdr:colOff>114300</xdr:colOff>
      <xdr:row>93</xdr:row>
      <xdr:rowOff>138061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020346"/>
          <a:ext cx="889000" cy="6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168428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2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75496</xdr:rowOff>
    </xdr:from>
    <xdr:to>
      <xdr:col>45</xdr:col>
      <xdr:colOff>177800</xdr:colOff>
      <xdr:row>93</xdr:row>
      <xdr:rowOff>111978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020346"/>
          <a:ext cx="889000" cy="3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168491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62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111978</xdr:rowOff>
    </xdr:from>
    <xdr:to>
      <xdr:col>41</xdr:col>
      <xdr:colOff>50800</xdr:colOff>
      <xdr:row>94</xdr:row>
      <xdr:rowOff>61688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056828"/>
          <a:ext cx="889000" cy="12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34272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6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33190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6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30020</xdr:rowOff>
    </xdr:from>
    <xdr:to>
      <xdr:col>55</xdr:col>
      <xdr:colOff>50800</xdr:colOff>
      <xdr:row>92</xdr:row>
      <xdr:rowOff>131620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580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52897</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65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87261</xdr:rowOff>
    </xdr:from>
    <xdr:to>
      <xdr:col>50</xdr:col>
      <xdr:colOff>165100</xdr:colOff>
      <xdr:row>94</xdr:row>
      <xdr:rowOff>17411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03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33938</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580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24696</xdr:rowOff>
    </xdr:from>
    <xdr:to>
      <xdr:col>46</xdr:col>
      <xdr:colOff>38100</xdr:colOff>
      <xdr:row>93</xdr:row>
      <xdr:rowOff>126296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59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142823</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574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61178</xdr:rowOff>
    </xdr:from>
    <xdr:to>
      <xdr:col>41</xdr:col>
      <xdr:colOff>101600</xdr:colOff>
      <xdr:row>93</xdr:row>
      <xdr:rowOff>162778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0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7855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578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10888</xdr:rowOff>
    </xdr:from>
    <xdr:to>
      <xdr:col>36</xdr:col>
      <xdr:colOff>165100</xdr:colOff>
      <xdr:row>94</xdr:row>
      <xdr:rowOff>112488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12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129015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590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143998</xdr:rowOff>
    </xdr:from>
    <xdr:to>
      <xdr:col>85</xdr:col>
      <xdr:colOff>127000</xdr:colOff>
      <xdr:row>34</xdr:row>
      <xdr:rowOff>37881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5458948"/>
          <a:ext cx="838200" cy="40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125986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26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143998</xdr:rowOff>
    </xdr:from>
    <xdr:to>
      <xdr:col>81</xdr:col>
      <xdr:colOff>50800</xdr:colOff>
      <xdr:row>34</xdr:row>
      <xdr:rowOff>117747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458948"/>
          <a:ext cx="889000" cy="48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150545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117747</xdr:rowOff>
    </xdr:from>
    <xdr:to>
      <xdr:col>76</xdr:col>
      <xdr:colOff>114300</xdr:colOff>
      <xdr:row>35</xdr:row>
      <xdr:rowOff>4331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5947047"/>
          <a:ext cx="889000" cy="5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123380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120833</xdr:rowOff>
    </xdr:from>
    <xdr:to>
      <xdr:col>71</xdr:col>
      <xdr:colOff>177800</xdr:colOff>
      <xdr:row>35</xdr:row>
      <xdr:rowOff>4331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5778683"/>
          <a:ext cx="889000" cy="2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116926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141112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158531</xdr:rowOff>
    </xdr:from>
    <xdr:to>
      <xdr:col>85</xdr:col>
      <xdr:colOff>177800</xdr:colOff>
      <xdr:row>34</xdr:row>
      <xdr:rowOff>88681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81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9958</xdr:rowOff>
    </xdr:from>
    <xdr:ext cx="599010"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66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93198</xdr:rowOff>
    </xdr:from>
    <xdr:to>
      <xdr:col>81</xdr:col>
      <xdr:colOff>101600</xdr:colOff>
      <xdr:row>32</xdr:row>
      <xdr:rowOff>23348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40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30</xdr:row>
      <xdr:rowOff>39875</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518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66947</xdr:rowOff>
    </xdr:from>
    <xdr:to>
      <xdr:col>76</xdr:col>
      <xdr:colOff>165100</xdr:colOff>
      <xdr:row>34</xdr:row>
      <xdr:rowOff>168547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89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13624</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567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124981</xdr:rowOff>
    </xdr:from>
    <xdr:to>
      <xdr:col>72</xdr:col>
      <xdr:colOff>38100</xdr:colOff>
      <xdr:row>35</xdr:row>
      <xdr:rowOff>55131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95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71658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72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70033</xdr:rowOff>
    </xdr:from>
    <xdr:to>
      <xdr:col>67</xdr:col>
      <xdr:colOff>101600</xdr:colOff>
      <xdr:row>34</xdr:row>
      <xdr:rowOff>183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7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16710</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795" y="550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63596</xdr:rowOff>
    </xdr:from>
    <xdr:to>
      <xdr:col>85</xdr:col>
      <xdr:colOff>127000</xdr:colOff>
      <xdr:row>55</xdr:row>
      <xdr:rowOff>167295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493346"/>
          <a:ext cx="838200" cy="10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55312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56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145905</xdr:rowOff>
    </xdr:from>
    <xdr:to>
      <xdr:col>81</xdr:col>
      <xdr:colOff>50800</xdr:colOff>
      <xdr:row>55</xdr:row>
      <xdr:rowOff>167295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575655"/>
          <a:ext cx="889000" cy="2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32080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0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145905</xdr:rowOff>
    </xdr:from>
    <xdr:to>
      <xdr:col>76</xdr:col>
      <xdr:colOff>114300</xdr:colOff>
      <xdr:row>56</xdr:row>
      <xdr:rowOff>69269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575655"/>
          <a:ext cx="889000" cy="9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87823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86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31066</xdr:rowOff>
    </xdr:from>
    <xdr:to>
      <xdr:col>71</xdr:col>
      <xdr:colOff>177800</xdr:colOff>
      <xdr:row>56</xdr:row>
      <xdr:rowOff>69269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632266"/>
          <a:ext cx="889000" cy="3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111845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88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117370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12796</xdr:rowOff>
    </xdr:from>
    <xdr:to>
      <xdr:col>85</xdr:col>
      <xdr:colOff>177800</xdr:colOff>
      <xdr:row>55</xdr:row>
      <xdr:rowOff>114396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44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35673</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29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116495</xdr:rowOff>
    </xdr:from>
    <xdr:to>
      <xdr:col>81</xdr:col>
      <xdr:colOff>101600</xdr:colOff>
      <xdr:row>56</xdr:row>
      <xdr:rowOff>46645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54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63172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32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95105</xdr:rowOff>
    </xdr:from>
    <xdr:to>
      <xdr:col>76</xdr:col>
      <xdr:colOff>165100</xdr:colOff>
      <xdr:row>56</xdr:row>
      <xdr:rowOff>25255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41782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30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18469</xdr:rowOff>
    </xdr:from>
    <xdr:to>
      <xdr:col>72</xdr:col>
      <xdr:colOff>38100</xdr:colOff>
      <xdr:row>56</xdr:row>
      <xdr:rowOff>120069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136596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39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151716</xdr:rowOff>
    </xdr:from>
    <xdr:to>
      <xdr:col>67</xdr:col>
      <xdr:colOff>101600</xdr:colOff>
      <xdr:row>56</xdr:row>
      <xdr:rowOff>81866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8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98393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3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22535</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2881285"/>
          <a:ext cx="838200" cy="70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22535</xdr:rowOff>
    </xdr:from>
    <xdr:to>
      <xdr:col>81</xdr:col>
      <xdr:colOff>50800</xdr:colOff>
      <xdr:row>78</xdr:row>
      <xdr:rowOff>160689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2881285"/>
          <a:ext cx="889000" cy="65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111408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4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160689</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33789"/>
          <a:ext cx="889000" cy="5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143185</xdr:rowOff>
    </xdr:from>
    <xdr:to>
      <xdr:col>81</xdr:col>
      <xdr:colOff>101600</xdr:colOff>
      <xdr:row>75</xdr:row>
      <xdr:rowOff>73335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28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89862</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181795" y="1260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109889</xdr:rowOff>
    </xdr:from>
    <xdr:to>
      <xdr:col>76</xdr:col>
      <xdr:colOff>165100</xdr:colOff>
      <xdr:row>79</xdr:row>
      <xdr:rowOff>40039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8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31166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57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93594</xdr:rowOff>
    </xdr:from>
    <xdr:to>
      <xdr:col>85</xdr:col>
      <xdr:colOff>127000</xdr:colOff>
      <xdr:row>91</xdr:row>
      <xdr:rowOff>141833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5695544"/>
          <a:ext cx="838200" cy="4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64230</xdr:rowOff>
    </xdr:from>
    <xdr:to>
      <xdr:col>81</xdr:col>
      <xdr:colOff>50800</xdr:colOff>
      <xdr:row>91</xdr:row>
      <xdr:rowOff>93594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5666180"/>
          <a:ext cx="889000" cy="2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64230</xdr:rowOff>
    </xdr:from>
    <xdr:to>
      <xdr:col>76</xdr:col>
      <xdr:colOff>114300</xdr:colOff>
      <xdr:row>91</xdr:row>
      <xdr:rowOff>150592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5666180"/>
          <a:ext cx="889000" cy="8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150592</xdr:rowOff>
    </xdr:from>
    <xdr:to>
      <xdr:col>71</xdr:col>
      <xdr:colOff>177800</xdr:colOff>
      <xdr:row>92</xdr:row>
      <xdr:rowOff>71972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5752542"/>
          <a:ext cx="889000" cy="9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71691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91033</xdr:rowOff>
    </xdr:from>
    <xdr:to>
      <xdr:col>85</xdr:col>
      <xdr:colOff>177800</xdr:colOff>
      <xdr:row>92</xdr:row>
      <xdr:rowOff>21183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569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113910</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544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42794</xdr:rowOff>
    </xdr:from>
    <xdr:to>
      <xdr:col>81</xdr:col>
      <xdr:colOff>101600</xdr:colOff>
      <xdr:row>91</xdr:row>
      <xdr:rowOff>144394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564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160921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541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13430</xdr:rowOff>
    </xdr:from>
    <xdr:to>
      <xdr:col>76</xdr:col>
      <xdr:colOff>165100</xdr:colOff>
      <xdr:row>91</xdr:row>
      <xdr:rowOff>115030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56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131557</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539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99792</xdr:rowOff>
    </xdr:from>
    <xdr:to>
      <xdr:col>72</xdr:col>
      <xdr:colOff>38100</xdr:colOff>
      <xdr:row>92</xdr:row>
      <xdr:rowOff>29942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57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46469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547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21172</xdr:rowOff>
    </xdr:from>
    <xdr:to>
      <xdr:col>67</xdr:col>
      <xdr:colOff>101600</xdr:colOff>
      <xdr:row>92</xdr:row>
      <xdr:rowOff>122772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579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139299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556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類似団体の平均値より比較的高い費目を分析すると、</a:t>
          </a:r>
          <a:endParaRPr lang="ja-JP" altLang="ja-JP" sz="1400">
            <a:effectLst/>
          </a:endParaRPr>
        </a:p>
        <a:p>
          <a:r>
            <a:rPr kumimoji="1" lang="ja-JP" altLang="ja-JP" sz="1100">
              <a:solidFill>
                <a:schemeClr val="dk1"/>
              </a:solidFill>
              <a:effectLst/>
              <a:latin typeface="+mn-lt"/>
              <a:ea typeface="+mn-ea"/>
              <a:cs typeface="+mn-cs"/>
            </a:rPr>
            <a:t>　労働費については、勤労者向けの住宅資金および生活資金の融資を円滑にするための預託金が大半を占めており、歳入・歳出のバランスは保たれている。</a:t>
          </a:r>
          <a:endParaRPr lang="ja-JP" altLang="ja-JP" sz="1400">
            <a:effectLst/>
          </a:endParaRPr>
        </a:p>
        <a:p>
          <a:r>
            <a:rPr kumimoji="1" lang="ja-JP" altLang="ja-JP" sz="1100">
              <a:solidFill>
                <a:schemeClr val="dk1"/>
              </a:solidFill>
              <a:effectLst/>
              <a:latin typeface="+mn-lt"/>
              <a:ea typeface="+mn-ea"/>
              <a:cs typeface="+mn-cs"/>
            </a:rPr>
            <a:t>　民生費については</a:t>
          </a:r>
          <a:r>
            <a:rPr kumimoji="1" lang="ja-JP" altLang="en-US" sz="1100">
              <a:solidFill>
                <a:schemeClr val="dk1"/>
              </a:solidFill>
              <a:effectLst/>
              <a:latin typeface="+mn-lt"/>
              <a:ea typeface="+mn-ea"/>
              <a:cs typeface="+mn-cs"/>
            </a:rPr>
            <a:t>、人件費や物価高騰に伴う</a:t>
          </a:r>
          <a:r>
            <a:rPr kumimoji="1" lang="ja-JP" altLang="ja-JP" sz="1100">
              <a:solidFill>
                <a:schemeClr val="dk1"/>
              </a:solidFill>
              <a:effectLst/>
              <a:latin typeface="+mn-lt"/>
              <a:ea typeface="+mn-ea"/>
              <a:cs typeface="+mn-cs"/>
            </a:rPr>
            <a:t>福祉施設の指定管理委託料等の上昇により増加している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商工費については、老朽化した宿泊温泉施設の設備更新工事により増加している。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土木費については、小型ロータリー除雪車の更新により増加している。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公債費については、近年の大型投資事業の償還が始まったことから上昇しきたが、令和４年をピークに減少に転じている。適切な地方債管理を行い将来的なコストの抑制を図る。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北海道中川町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各年度とも見込まれる歳入と基金残高を考慮した歳出予算の編成に努めている。</a:t>
          </a:r>
          <a:endParaRPr lang="ja-JP" altLang="ja-JP" sz="1400">
            <a:effectLst/>
          </a:endParaRPr>
        </a:p>
        <a:p>
          <a:r>
            <a:rPr kumimoji="1" lang="ja-JP" altLang="ja-JP" sz="1100">
              <a:solidFill>
                <a:schemeClr val="dk1"/>
              </a:solidFill>
              <a:effectLst/>
              <a:latin typeface="+mn-lt"/>
              <a:ea typeface="+mn-ea"/>
              <a:cs typeface="+mn-cs"/>
            </a:rPr>
            <a:t>財政調整基金については決算剰余金を中心に積み立てている</a:t>
          </a:r>
          <a:r>
            <a:rPr kumimoji="1" lang="ja-JP" altLang="en-US" sz="1100">
              <a:solidFill>
                <a:schemeClr val="dk1"/>
              </a:solidFill>
              <a:effectLst/>
              <a:latin typeface="+mn-lt"/>
              <a:ea typeface="+mn-ea"/>
              <a:cs typeface="+mn-cs"/>
            </a:rPr>
            <a:t>が、基金支消額の方が多く、標準財政規模比の財源調整基金残高は減少傾向にある。</a:t>
          </a:r>
          <a:endParaRPr lang="ja-JP" altLang="ja-JP" sz="1400">
            <a:effectLst/>
          </a:endParaRPr>
        </a:p>
        <a:p>
          <a:r>
            <a:rPr kumimoji="1" lang="ja-JP" altLang="en-US" sz="1100">
              <a:solidFill>
                <a:schemeClr val="dk1"/>
              </a:solidFill>
              <a:effectLst/>
              <a:latin typeface="+mn-lt"/>
              <a:ea typeface="+mn-ea"/>
              <a:cs typeface="+mn-cs"/>
            </a:rPr>
            <a:t>今後は一層</a:t>
          </a:r>
          <a:r>
            <a:rPr kumimoji="1" lang="ja-JP" altLang="ja-JP" sz="1100">
              <a:solidFill>
                <a:schemeClr val="dk1"/>
              </a:solidFill>
              <a:effectLst/>
              <a:latin typeface="+mn-lt"/>
              <a:ea typeface="+mn-ea"/>
              <a:cs typeface="+mn-cs"/>
            </a:rPr>
            <a:t>バランスのとれた予算編成に努める。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北海道中川町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及び各特別会計とも、歳入や基金を考慮した歳出を基本に予算の編成及び執行管理に努めているため、赤字額は生じていない。今後とも健全な財政運営を心がけ、適切な歳入・歳出予算の執行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4006225</v>
      </c>
      <c r="BO4" s="371"/>
      <c r="BP4" s="371"/>
      <c r="BQ4" s="371"/>
      <c r="BR4" s="371"/>
      <c r="BS4" s="371"/>
      <c r="BT4" s="371"/>
      <c r="BU4" s="372"/>
      <c r="BV4" s="370">
        <v>4155186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3.9</v>
      </c>
      <c r="CU4" s="377"/>
      <c r="CV4" s="377"/>
      <c r="CW4" s="377"/>
      <c r="CX4" s="377"/>
      <c r="CY4" s="377"/>
      <c r="CZ4" s="377"/>
      <c r="DA4" s="378"/>
      <c r="DB4" s="376">
        <v>3.9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3891844</v>
      </c>
      <c r="BO5" s="439"/>
      <c r="BP5" s="439"/>
      <c r="BQ5" s="439"/>
      <c r="BR5" s="439"/>
      <c r="BS5" s="439"/>
      <c r="BT5" s="439"/>
      <c r="BU5" s="440"/>
      <c r="BV5" s="438">
        <v>4042777</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91.1</v>
      </c>
      <c r="CU5" s="405"/>
      <c r="CV5" s="405"/>
      <c r="CW5" s="405"/>
      <c r="CX5" s="405"/>
      <c r="CY5" s="405"/>
      <c r="CZ5" s="405"/>
      <c r="DA5" s="406"/>
      <c r="DB5" s="404">
        <v>92.3</v>
      </c>
      <c r="DC5" s="405"/>
      <c r="DD5" s="405"/>
      <c r="DE5" s="405"/>
      <c r="DF5" s="405"/>
      <c r="DG5" s="405"/>
      <c r="DH5" s="405"/>
      <c r="DI5" s="406"/>
    </row>
    <row r="6" spans="1:119" ht="18.75" customHeight="1" x14ac:dyDescent="0.15">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114381</v>
      </c>
      <c r="BO6" s="439"/>
      <c r="BP6" s="439"/>
      <c r="BQ6" s="439"/>
      <c r="BR6" s="439"/>
      <c r="BS6" s="439"/>
      <c r="BT6" s="439"/>
      <c r="BU6" s="440"/>
      <c r="BV6" s="438">
        <v>112409</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91.2</v>
      </c>
      <c r="CU6" s="445"/>
      <c r="CV6" s="445"/>
      <c r="CW6" s="445"/>
      <c r="CX6" s="445"/>
      <c r="CY6" s="445"/>
      <c r="CZ6" s="445"/>
      <c r="DA6" s="446"/>
      <c r="DB6" s="444">
        <v>92.6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20223</v>
      </c>
      <c r="BO7" s="439"/>
      <c r="BP7" s="439"/>
      <c r="BQ7" s="439"/>
      <c r="BR7" s="439"/>
      <c r="BS7" s="439"/>
      <c r="BT7" s="439"/>
      <c r="BU7" s="440"/>
      <c r="BV7" s="438">
        <v>19551</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2435397</v>
      </c>
      <c r="CU7" s="439"/>
      <c r="CV7" s="439"/>
      <c r="CW7" s="439"/>
      <c r="CX7" s="439"/>
      <c r="CY7" s="439"/>
      <c r="CZ7" s="439"/>
      <c r="DA7" s="440"/>
      <c r="DB7" s="438">
        <v>2401444</v>
      </c>
      <c r="DC7" s="439"/>
      <c r="DD7" s="439"/>
      <c r="DE7" s="439"/>
      <c r="DF7" s="439"/>
      <c r="DG7" s="439"/>
      <c r="DH7" s="439"/>
      <c r="DI7" s="440"/>
    </row>
    <row r="8" spans="1:119" ht="18.75" customHeight="1" thickBot="1" x14ac:dyDescent="0.2">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90</v>
      </c>
      <c r="AV8" s="434"/>
      <c r="AW8" s="434"/>
      <c r="AX8" s="434"/>
      <c r="AY8" s="435" t="s">
        <v>104</v>
      </c>
      <c r="AZ8" s="436"/>
      <c r="BA8" s="436"/>
      <c r="BB8" s="436"/>
      <c r="BC8" s="436"/>
      <c r="BD8" s="436"/>
      <c r="BE8" s="436"/>
      <c r="BF8" s="436"/>
      <c r="BG8" s="436"/>
      <c r="BH8" s="436"/>
      <c r="BI8" s="436"/>
      <c r="BJ8" s="436"/>
      <c r="BK8" s="436"/>
      <c r="BL8" s="436"/>
      <c r="BM8" s="437"/>
      <c r="BN8" s="438">
        <v>94158</v>
      </c>
      <c r="BO8" s="439"/>
      <c r="BP8" s="439"/>
      <c r="BQ8" s="439"/>
      <c r="BR8" s="439"/>
      <c r="BS8" s="439"/>
      <c r="BT8" s="439"/>
      <c r="BU8" s="440"/>
      <c r="BV8" s="438">
        <v>92858</v>
      </c>
      <c r="BW8" s="439"/>
      <c r="BX8" s="439"/>
      <c r="BY8" s="439"/>
      <c r="BZ8" s="439"/>
      <c r="CA8" s="439"/>
      <c r="CB8" s="439"/>
      <c r="CC8" s="440"/>
      <c r="CD8" s="441" t="s">
        <v>105</v>
      </c>
      <c r="CE8" s="442"/>
      <c r="CF8" s="442"/>
      <c r="CG8" s="442"/>
      <c r="CH8" s="442"/>
      <c r="CI8" s="442"/>
      <c r="CJ8" s="442"/>
      <c r="CK8" s="442"/>
      <c r="CL8" s="442"/>
      <c r="CM8" s="442"/>
      <c r="CN8" s="442"/>
      <c r="CO8" s="442"/>
      <c r="CP8" s="442"/>
      <c r="CQ8" s="442"/>
      <c r="CR8" s="442"/>
      <c r="CS8" s="443"/>
      <c r="CT8" s="447">
        <v>0.12</v>
      </c>
      <c r="CU8" s="448"/>
      <c r="CV8" s="448"/>
      <c r="CW8" s="448"/>
      <c r="CX8" s="448"/>
      <c r="CY8" s="448"/>
      <c r="CZ8" s="448"/>
      <c r="DA8" s="449"/>
      <c r="DB8" s="447">
        <v>0.11</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1528</v>
      </c>
      <c r="S9" s="455"/>
      <c r="T9" s="455"/>
      <c r="U9" s="455"/>
      <c r="V9" s="456"/>
      <c r="W9" s="364" t="s">
        <v>108</v>
      </c>
      <c r="X9" s="365"/>
      <c r="Y9" s="365"/>
      <c r="Z9" s="365"/>
      <c r="AA9" s="365"/>
      <c r="AB9" s="365"/>
      <c r="AC9" s="365"/>
      <c r="AD9" s="365"/>
      <c r="AE9" s="365"/>
      <c r="AF9" s="365"/>
      <c r="AG9" s="365"/>
      <c r="AH9" s="365"/>
      <c r="AI9" s="365"/>
      <c r="AJ9" s="365"/>
      <c r="AK9" s="365"/>
      <c r="AL9" s="366"/>
      <c r="AM9" s="430" t="s">
        <v>109</v>
      </c>
      <c r="AN9" s="431"/>
      <c r="AO9" s="431"/>
      <c r="AP9" s="431"/>
      <c r="AQ9" s="431"/>
      <c r="AR9" s="431"/>
      <c r="AS9" s="431"/>
      <c r="AT9" s="432"/>
      <c r="AU9" s="433" t="s">
        <v>90</v>
      </c>
      <c r="AV9" s="434"/>
      <c r="AW9" s="434"/>
      <c r="AX9" s="434"/>
      <c r="AY9" s="435" t="s">
        <v>110</v>
      </c>
      <c r="AZ9" s="436"/>
      <c r="BA9" s="436"/>
      <c r="BB9" s="436"/>
      <c r="BC9" s="436"/>
      <c r="BD9" s="436"/>
      <c r="BE9" s="436"/>
      <c r="BF9" s="436"/>
      <c r="BG9" s="436"/>
      <c r="BH9" s="436"/>
      <c r="BI9" s="436"/>
      <c r="BJ9" s="436"/>
      <c r="BK9" s="436"/>
      <c r="BL9" s="436"/>
      <c r="BM9" s="437"/>
      <c r="BN9" s="438">
        <v>1300</v>
      </c>
      <c r="BO9" s="439"/>
      <c r="BP9" s="439"/>
      <c r="BQ9" s="439"/>
      <c r="BR9" s="439"/>
      <c r="BS9" s="439"/>
      <c r="BT9" s="439"/>
      <c r="BU9" s="440"/>
      <c r="BV9" s="438">
        <v>11092</v>
      </c>
      <c r="BW9" s="439"/>
      <c r="BX9" s="439"/>
      <c r="BY9" s="439"/>
      <c r="BZ9" s="439"/>
      <c r="CA9" s="439"/>
      <c r="CB9" s="439"/>
      <c r="CC9" s="440"/>
      <c r="CD9" s="441" t="s">
        <v>111</v>
      </c>
      <c r="CE9" s="442"/>
      <c r="CF9" s="442"/>
      <c r="CG9" s="442"/>
      <c r="CH9" s="442"/>
      <c r="CI9" s="442"/>
      <c r="CJ9" s="442"/>
      <c r="CK9" s="442"/>
      <c r="CL9" s="442"/>
      <c r="CM9" s="442"/>
      <c r="CN9" s="442"/>
      <c r="CO9" s="442"/>
      <c r="CP9" s="442"/>
      <c r="CQ9" s="442"/>
      <c r="CR9" s="442"/>
      <c r="CS9" s="443"/>
      <c r="CT9" s="404">
        <v>21</v>
      </c>
      <c r="CU9" s="405"/>
      <c r="CV9" s="405"/>
      <c r="CW9" s="405"/>
      <c r="CX9" s="405"/>
      <c r="CY9" s="405"/>
      <c r="CZ9" s="405"/>
      <c r="DA9" s="406"/>
      <c r="DB9" s="404">
        <v>23.1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1"/>
      <c r="N10" s="431"/>
      <c r="O10" s="431"/>
      <c r="P10" s="431"/>
      <c r="Q10" s="432"/>
      <c r="R10" s="458">
        <v>1767</v>
      </c>
      <c r="S10" s="459"/>
      <c r="T10" s="459"/>
      <c r="U10" s="459"/>
      <c r="V10" s="460"/>
      <c r="W10" s="395"/>
      <c r="X10" s="396"/>
      <c r="Y10" s="396"/>
      <c r="Z10" s="396"/>
      <c r="AA10" s="396"/>
      <c r="AB10" s="396"/>
      <c r="AC10" s="396"/>
      <c r="AD10" s="396"/>
      <c r="AE10" s="396"/>
      <c r="AF10" s="396"/>
      <c r="AG10" s="396"/>
      <c r="AH10" s="396"/>
      <c r="AI10" s="396"/>
      <c r="AJ10" s="396"/>
      <c r="AK10" s="396"/>
      <c r="AL10" s="399"/>
      <c r="AM10" s="430" t="s">
        <v>113</v>
      </c>
      <c r="AN10" s="431"/>
      <c r="AO10" s="431"/>
      <c r="AP10" s="431"/>
      <c r="AQ10" s="431"/>
      <c r="AR10" s="431"/>
      <c r="AS10" s="431"/>
      <c r="AT10" s="432"/>
      <c r="AU10" s="433" t="s">
        <v>114</v>
      </c>
      <c r="AV10" s="434"/>
      <c r="AW10" s="434"/>
      <c r="AX10" s="434"/>
      <c r="AY10" s="435" t="s">
        <v>115</v>
      </c>
      <c r="AZ10" s="436"/>
      <c r="BA10" s="436"/>
      <c r="BB10" s="436"/>
      <c r="BC10" s="436"/>
      <c r="BD10" s="436"/>
      <c r="BE10" s="436"/>
      <c r="BF10" s="436"/>
      <c r="BG10" s="436"/>
      <c r="BH10" s="436"/>
      <c r="BI10" s="436"/>
      <c r="BJ10" s="436"/>
      <c r="BK10" s="436"/>
      <c r="BL10" s="436"/>
      <c r="BM10" s="437"/>
      <c r="BN10" s="438">
        <v>46532</v>
      </c>
      <c r="BO10" s="439"/>
      <c r="BP10" s="439"/>
      <c r="BQ10" s="439"/>
      <c r="BR10" s="439"/>
      <c r="BS10" s="439"/>
      <c r="BT10" s="439"/>
      <c r="BU10" s="440"/>
      <c r="BV10" s="438">
        <v>41024</v>
      </c>
      <c r="BW10" s="439"/>
      <c r="BX10" s="439"/>
      <c r="BY10" s="439"/>
      <c r="BZ10" s="439"/>
      <c r="CA10" s="439"/>
      <c r="CB10" s="439"/>
      <c r="CC10" s="44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114</v>
      </c>
      <c r="AV11" s="434"/>
      <c r="AW11" s="434"/>
      <c r="AX11" s="434"/>
      <c r="AY11" s="435" t="s">
        <v>120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1269</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90</v>
      </c>
      <c r="AV12" s="434"/>
      <c r="AW12" s="434"/>
      <c r="AX12" s="434"/>
      <c r="AY12" s="435" t="s">
        <v>128</v>
      </c>
      <c r="AZ12" s="436"/>
      <c r="BA12" s="436"/>
      <c r="BB12" s="436"/>
      <c r="BC12" s="436"/>
      <c r="BD12" s="436"/>
      <c r="BE12" s="436"/>
      <c r="BF12" s="436"/>
      <c r="BG12" s="436"/>
      <c r="BH12" s="436"/>
      <c r="BI12" s="436"/>
      <c r="BJ12" s="436"/>
      <c r="BK12" s="436"/>
      <c r="BL12" s="436"/>
      <c r="BM12" s="437"/>
      <c r="BN12" s="438">
        <v>163000</v>
      </c>
      <c r="BO12" s="439"/>
      <c r="BP12" s="439"/>
      <c r="BQ12" s="439"/>
      <c r="BR12" s="439"/>
      <c r="BS12" s="439"/>
      <c r="BT12" s="439"/>
      <c r="BU12" s="440"/>
      <c r="BV12" s="438">
        <v>190000</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1259</v>
      </c>
      <c r="S13" s="492"/>
      <c r="T13" s="492"/>
      <c r="U13" s="492"/>
      <c r="V13" s="493"/>
      <c r="W13" s="417" t="s">
        <v>131</v>
      </c>
      <c r="X13" s="418"/>
      <c r="Y13" s="418"/>
      <c r="Z13" s="418"/>
      <c r="AA13" s="418"/>
      <c r="AB13" s="408"/>
      <c r="AC13" s="458">
        <v>146</v>
      </c>
      <c r="AD13" s="459"/>
      <c r="AE13" s="459"/>
      <c r="AF13" s="459"/>
      <c r="AG13" s="501"/>
      <c r="AH13" s="458">
        <v>182</v>
      </c>
      <c r="AI13" s="459"/>
      <c r="AJ13" s="459"/>
      <c r="AK13" s="459"/>
      <c r="AL13" s="460"/>
      <c r="AM13" s="430" t="s">
        <v>132</v>
      </c>
      <c r="AN13" s="431"/>
      <c r="AO13" s="431"/>
      <c r="AP13" s="431"/>
      <c r="AQ13" s="431"/>
      <c r="AR13" s="431"/>
      <c r="AS13" s="431"/>
      <c r="AT13" s="432"/>
      <c r="AU13" s="433" t="s">
        <v>114</v>
      </c>
      <c r="AV13" s="434"/>
      <c r="AW13" s="434"/>
      <c r="AX13" s="434"/>
      <c r="AY13" s="435" t="s">
        <v>133</v>
      </c>
      <c r="AZ13" s="436"/>
      <c r="BA13" s="436"/>
      <c r="BB13" s="436"/>
      <c r="BC13" s="436"/>
      <c r="BD13" s="436"/>
      <c r="BE13" s="436"/>
      <c r="BF13" s="436"/>
      <c r="BG13" s="436"/>
      <c r="BH13" s="436"/>
      <c r="BI13" s="436"/>
      <c r="BJ13" s="436"/>
      <c r="BK13" s="436"/>
      <c r="BL13" s="436"/>
      <c r="BM13" s="437"/>
      <c r="BN13" s="438">
        <v>-115168</v>
      </c>
      <c r="BO13" s="439"/>
      <c r="BP13" s="439"/>
      <c r="BQ13" s="439"/>
      <c r="BR13" s="439"/>
      <c r="BS13" s="439"/>
      <c r="BT13" s="439"/>
      <c r="BU13" s="440"/>
      <c r="BV13" s="438">
        <v>-137884</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13.4</v>
      </c>
      <c r="CU13" s="405"/>
      <c r="CV13" s="405"/>
      <c r="CW13" s="405"/>
      <c r="CX13" s="405"/>
      <c r="CY13" s="405"/>
      <c r="CZ13" s="405"/>
      <c r="DA13" s="406"/>
      <c r="DB13" s="404">
        <v>13.8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1304</v>
      </c>
      <c r="S14" s="492"/>
      <c r="T14" s="492"/>
      <c r="U14" s="492"/>
      <c r="V14" s="493"/>
      <c r="W14" s="397"/>
      <c r="X14" s="398"/>
      <c r="Y14" s="398"/>
      <c r="Z14" s="398"/>
      <c r="AA14" s="398"/>
      <c r="AB14" s="387"/>
      <c r="AC14" s="494">
        <v>17.2</v>
      </c>
      <c r="AD14" s="495"/>
      <c r="AE14" s="495"/>
      <c r="AF14" s="495"/>
      <c r="AG14" s="496"/>
      <c r="AH14" s="494">
        <v>18.399999999999999</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v>13.6</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1293</v>
      </c>
      <c r="S15" s="492"/>
      <c r="T15" s="492"/>
      <c r="U15" s="492"/>
      <c r="V15" s="493"/>
      <c r="W15" s="417" t="s">
        <v>137</v>
      </c>
      <c r="X15" s="418"/>
      <c r="Y15" s="418"/>
      <c r="Z15" s="418"/>
      <c r="AA15" s="418"/>
      <c r="AB15" s="408"/>
      <c r="AC15" s="458">
        <v>232</v>
      </c>
      <c r="AD15" s="459"/>
      <c r="AE15" s="459"/>
      <c r="AF15" s="459"/>
      <c r="AG15" s="501"/>
      <c r="AH15" s="458">
        <v>286</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305279</v>
      </c>
      <c r="BO15" s="371"/>
      <c r="BP15" s="371"/>
      <c r="BQ15" s="371"/>
      <c r="BR15" s="371"/>
      <c r="BS15" s="371"/>
      <c r="BT15" s="371"/>
      <c r="BU15" s="372"/>
      <c r="BV15" s="370">
        <v>303325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27.4</v>
      </c>
      <c r="AD16" s="495"/>
      <c r="AE16" s="495"/>
      <c r="AF16" s="495"/>
      <c r="AG16" s="496"/>
      <c r="AH16" s="494">
        <v>29</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2367187</v>
      </c>
      <c r="BO16" s="439"/>
      <c r="BP16" s="439"/>
      <c r="BQ16" s="439"/>
      <c r="BR16" s="439"/>
      <c r="BS16" s="439"/>
      <c r="BT16" s="439"/>
      <c r="BU16" s="440"/>
      <c r="BV16" s="438">
        <v>2328492</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6" t="s">
        <v>143</v>
      </c>
      <c r="N17" s="517"/>
      <c r="O17" s="517"/>
      <c r="P17" s="517"/>
      <c r="Q17" s="518"/>
      <c r="R17" s="513" t="s">
        <v>144</v>
      </c>
      <c r="S17" s="514"/>
      <c r="T17" s="514"/>
      <c r="U17" s="514"/>
      <c r="V17" s="515"/>
      <c r="W17" s="417" t="s">
        <v>145</v>
      </c>
      <c r="X17" s="418"/>
      <c r="Y17" s="418"/>
      <c r="Z17" s="418"/>
      <c r="AA17" s="418"/>
      <c r="AB17" s="408"/>
      <c r="AC17" s="458">
        <v>470</v>
      </c>
      <c r="AD17" s="459"/>
      <c r="AE17" s="459"/>
      <c r="AF17" s="459"/>
      <c r="AG17" s="501"/>
      <c r="AH17" s="458">
        <v>519</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369663</v>
      </c>
      <c r="BO17" s="439"/>
      <c r="BP17" s="439"/>
      <c r="BQ17" s="439"/>
      <c r="BR17" s="439"/>
      <c r="BS17" s="439"/>
      <c r="BT17" s="439"/>
      <c r="BU17" s="440"/>
      <c r="BV17" s="438">
        <v>369386</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1" t="s">
        <v>147</v>
      </c>
      <c r="C18" s="450"/>
      <c r="D18" s="450"/>
      <c r="E18" s="522"/>
      <c r="F18" s="522"/>
      <c r="G18" s="522"/>
      <c r="H18" s="522"/>
      <c r="I18" s="522"/>
      <c r="J18" s="522"/>
      <c r="K18" s="522"/>
      <c r="L18" s="523">
        <v>594.74</v>
      </c>
      <c r="M18" s="523"/>
      <c r="N18" s="523"/>
      <c r="O18" s="523"/>
      <c r="P18" s="523"/>
      <c r="Q18" s="523"/>
      <c r="R18" s="524"/>
      <c r="S18" s="524"/>
      <c r="T18" s="524"/>
      <c r="U18" s="524"/>
      <c r="V18" s="525"/>
      <c r="W18" s="419"/>
      <c r="X18" s="420"/>
      <c r="Y18" s="420"/>
      <c r="Z18" s="420"/>
      <c r="AA18" s="420"/>
      <c r="AB18" s="411"/>
      <c r="AC18" s="526">
        <v>55.4</v>
      </c>
      <c r="AD18" s="527"/>
      <c r="AE18" s="527"/>
      <c r="AF18" s="527"/>
      <c r="AG18" s="528"/>
      <c r="AH18" s="526">
        <v>52.6</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2229267</v>
      </c>
      <c r="BO18" s="439"/>
      <c r="BP18" s="439"/>
      <c r="BQ18" s="439"/>
      <c r="BR18" s="439"/>
      <c r="BS18" s="439"/>
      <c r="BT18" s="439"/>
      <c r="BU18" s="440"/>
      <c r="BV18" s="438">
        <v>2211110</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1" t="s">
        <v>149</v>
      </c>
      <c r="C19" s="450"/>
      <c r="D19" s="450"/>
      <c r="E19" s="522"/>
      <c r="F19" s="522"/>
      <c r="G19" s="522"/>
      <c r="H19" s="522"/>
      <c r="I19" s="522"/>
      <c r="J19" s="522"/>
      <c r="K19" s="522"/>
      <c r="L19" s="530">
        <v>3</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3051483</v>
      </c>
      <c r="BO19" s="439"/>
      <c r="BP19" s="439"/>
      <c r="BQ19" s="439"/>
      <c r="BR19" s="439"/>
      <c r="BS19" s="439"/>
      <c r="BT19" s="439"/>
      <c r="BU19" s="440"/>
      <c r="BV19" s="438">
        <v>2956927</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1" t="s">
        <v>151</v>
      </c>
      <c r="C20" s="450"/>
      <c r="D20" s="450"/>
      <c r="E20" s="522"/>
      <c r="F20" s="522"/>
      <c r="G20" s="522"/>
      <c r="H20" s="522"/>
      <c r="I20" s="522"/>
      <c r="J20" s="522"/>
      <c r="K20" s="522"/>
      <c r="L20" s="530">
        <v>822</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3755646</v>
      </c>
      <c r="BO22" s="371"/>
      <c r="BP22" s="371"/>
      <c r="BQ22" s="371"/>
      <c r="BR22" s="371"/>
      <c r="BS22" s="371"/>
      <c r="BT22" s="371"/>
      <c r="BU22" s="372"/>
      <c r="BV22" s="370">
        <v>4154790</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3474286</v>
      </c>
      <c r="BO23" s="439"/>
      <c r="BP23" s="439"/>
      <c r="BQ23" s="439"/>
      <c r="BR23" s="439"/>
      <c r="BS23" s="439"/>
      <c r="BT23" s="439"/>
      <c r="BU23" s="440"/>
      <c r="BV23" s="438">
        <v>3805237</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53"/>
      <c r="C24" s="554"/>
      <c r="D24" s="555"/>
      <c r="E24" s="457" t="s">
        <v>161</v>
      </c>
      <c r="F24" s="431"/>
      <c r="G24" s="431"/>
      <c r="H24" s="431"/>
      <c r="I24" s="431"/>
      <c r="J24" s="431"/>
      <c r="K24" s="432"/>
      <c r="L24" s="458">
        <v>1</v>
      </c>
      <c r="M24" s="459"/>
      <c r="N24" s="459"/>
      <c r="O24" s="459"/>
      <c r="P24" s="501"/>
      <c r="Q24" s="458">
        <v>6020</v>
      </c>
      <c r="R24" s="459"/>
      <c r="S24" s="459"/>
      <c r="T24" s="459"/>
      <c r="U24" s="459"/>
      <c r="V24" s="501"/>
      <c r="W24" s="566"/>
      <c r="X24" s="554"/>
      <c r="Y24" s="555"/>
      <c r="Z24" s="457" t="s">
        <v>162</v>
      </c>
      <c r="AA24" s="431"/>
      <c r="AB24" s="431"/>
      <c r="AC24" s="431"/>
      <c r="AD24" s="431"/>
      <c r="AE24" s="431"/>
      <c r="AF24" s="431"/>
      <c r="AG24" s="432"/>
      <c r="AH24" s="458">
        <v>60</v>
      </c>
      <c r="AI24" s="459"/>
      <c r="AJ24" s="459"/>
      <c r="AK24" s="459"/>
      <c r="AL24" s="501"/>
      <c r="AM24" s="458">
        <v>172800</v>
      </c>
      <c r="AN24" s="459"/>
      <c r="AO24" s="459"/>
      <c r="AP24" s="459"/>
      <c r="AQ24" s="459"/>
      <c r="AR24" s="501"/>
      <c r="AS24" s="458">
        <v>2880</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3426250</v>
      </c>
      <c r="BO24" s="439"/>
      <c r="BP24" s="439"/>
      <c r="BQ24" s="439"/>
      <c r="BR24" s="439"/>
      <c r="BS24" s="439"/>
      <c r="BT24" s="439"/>
      <c r="BU24" s="440"/>
      <c r="BV24" s="438">
        <v>3707999</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53"/>
      <c r="C25" s="554"/>
      <c r="D25" s="555"/>
      <c r="E25" s="457" t="s">
        <v>164</v>
      </c>
      <c r="F25" s="431"/>
      <c r="G25" s="431"/>
      <c r="H25" s="431"/>
      <c r="I25" s="431"/>
      <c r="J25" s="431"/>
      <c r="K25" s="432"/>
      <c r="L25" s="458">
        <v>1</v>
      </c>
      <c r="M25" s="459"/>
      <c r="N25" s="459"/>
      <c r="O25" s="459"/>
      <c r="P25" s="501"/>
      <c r="Q25" s="458">
        <v>5220</v>
      </c>
      <c r="R25" s="459"/>
      <c r="S25" s="459"/>
      <c r="T25" s="459"/>
      <c r="U25" s="459"/>
      <c r="V25" s="501"/>
      <c r="W25" s="566"/>
      <c r="X25" s="554"/>
      <c r="Y25" s="555"/>
      <c r="Z25" s="457" t="s">
        <v>165</v>
      </c>
      <c r="AA25" s="431"/>
      <c r="AB25" s="431"/>
      <c r="AC25" s="431"/>
      <c r="AD25" s="431"/>
      <c r="AE25" s="431"/>
      <c r="AF25" s="431"/>
      <c r="AG25" s="432"/>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747110</v>
      </c>
      <c r="BO25" s="371"/>
      <c r="BP25" s="371"/>
      <c r="BQ25" s="371"/>
      <c r="BR25" s="371"/>
      <c r="BS25" s="371"/>
      <c r="BT25" s="371"/>
      <c r="BU25" s="372"/>
      <c r="BV25" s="370">
        <v>772399</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53"/>
      <c r="C26" s="554"/>
      <c r="D26" s="555"/>
      <c r="E26" s="457" t="s">
        <v>167</v>
      </c>
      <c r="F26" s="431"/>
      <c r="G26" s="431"/>
      <c r="H26" s="431"/>
      <c r="I26" s="431"/>
      <c r="J26" s="431"/>
      <c r="K26" s="432"/>
      <c r="L26" s="458">
        <v>1</v>
      </c>
      <c r="M26" s="459"/>
      <c r="N26" s="459"/>
      <c r="O26" s="459"/>
      <c r="P26" s="501"/>
      <c r="Q26" s="458">
        <v>4950</v>
      </c>
      <c r="R26" s="459"/>
      <c r="S26" s="459"/>
      <c r="T26" s="459"/>
      <c r="U26" s="459"/>
      <c r="V26" s="501"/>
      <c r="W26" s="566"/>
      <c r="X26" s="554"/>
      <c r="Y26" s="555"/>
      <c r="Z26" s="457" t="s">
        <v>168</v>
      </c>
      <c r="AA26" s="578"/>
      <c r="AB26" s="578"/>
      <c r="AC26" s="578"/>
      <c r="AD26" s="578"/>
      <c r="AE26" s="578"/>
      <c r="AF26" s="578"/>
      <c r="AG26" s="579"/>
      <c r="AH26" s="458" t="s">
        <v>122</v>
      </c>
      <c r="AI26" s="459"/>
      <c r="AJ26" s="459"/>
      <c r="AK26" s="459"/>
      <c r="AL26" s="501"/>
      <c r="AM26" s="458" t="s">
        <v>122</v>
      </c>
      <c r="AN26" s="459"/>
      <c r="AO26" s="459"/>
      <c r="AP26" s="459"/>
      <c r="AQ26" s="459"/>
      <c r="AR26" s="501"/>
      <c r="AS26" s="458" t="s">
        <v>122</v>
      </c>
      <c r="AT26" s="459"/>
      <c r="AU26" s="459"/>
      <c r="AV26" s="459"/>
      <c r="AW26" s="459"/>
      <c r="AX26" s="460"/>
      <c r="AY26" s="441" t="s">
        <v>169</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53"/>
      <c r="C27" s="554"/>
      <c r="D27" s="555"/>
      <c r="E27" s="457" t="s">
        <v>170</v>
      </c>
      <c r="F27" s="431"/>
      <c r="G27" s="431"/>
      <c r="H27" s="431"/>
      <c r="I27" s="431"/>
      <c r="J27" s="431"/>
      <c r="K27" s="432"/>
      <c r="L27" s="458">
        <v>1</v>
      </c>
      <c r="M27" s="459"/>
      <c r="N27" s="459"/>
      <c r="O27" s="459"/>
      <c r="P27" s="501"/>
      <c r="Q27" s="458">
        <v>2250</v>
      </c>
      <c r="R27" s="459"/>
      <c r="S27" s="459"/>
      <c r="T27" s="459"/>
      <c r="U27" s="459"/>
      <c r="V27" s="501"/>
      <c r="W27" s="566"/>
      <c r="X27" s="554"/>
      <c r="Y27" s="555"/>
      <c r="Z27" s="457" t="s">
        <v>171</v>
      </c>
      <c r="AA27" s="431"/>
      <c r="AB27" s="431"/>
      <c r="AC27" s="431"/>
      <c r="AD27" s="431"/>
      <c r="AE27" s="431"/>
      <c r="AF27" s="431"/>
      <c r="AG27" s="432"/>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47" t="s">
        <v>122</v>
      </c>
      <c r="BO27" s="548"/>
      <c r="BP27" s="548"/>
      <c r="BQ27" s="548"/>
      <c r="BR27" s="548"/>
      <c r="BS27" s="548"/>
      <c r="BT27" s="548"/>
      <c r="BU27" s="549"/>
      <c r="BV27" s="547" t="s">
        <v>122</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53"/>
      <c r="C28" s="554"/>
      <c r="D28" s="555"/>
      <c r="E28" s="457" t="s">
        <v>173</v>
      </c>
      <c r="F28" s="431"/>
      <c r="G28" s="431"/>
      <c r="H28" s="431"/>
      <c r="I28" s="431"/>
      <c r="J28" s="431"/>
      <c r="K28" s="432"/>
      <c r="L28" s="458">
        <v>1</v>
      </c>
      <c r="M28" s="459"/>
      <c r="N28" s="459"/>
      <c r="O28" s="459"/>
      <c r="P28" s="501"/>
      <c r="Q28" s="458">
        <v>1670</v>
      </c>
      <c r="R28" s="459"/>
      <c r="S28" s="459"/>
      <c r="T28" s="459"/>
      <c r="U28" s="459"/>
      <c r="V28" s="501"/>
      <c r="W28" s="566"/>
      <c r="X28" s="554"/>
      <c r="Y28" s="555"/>
      <c r="Z28" s="457" t="s">
        <v>174</v>
      </c>
      <c r="AA28" s="431"/>
      <c r="AB28" s="431"/>
      <c r="AC28" s="431"/>
      <c r="AD28" s="431"/>
      <c r="AE28" s="431"/>
      <c r="AF28" s="431"/>
      <c r="AG28" s="432"/>
      <c r="AH28" s="458" t="s">
        <v>122</v>
      </c>
      <c r="AI28" s="459"/>
      <c r="AJ28" s="459"/>
      <c r="AK28" s="459"/>
      <c r="AL28" s="501"/>
      <c r="AM28" s="458" t="s">
        <v>122</v>
      </c>
      <c r="AN28" s="459"/>
      <c r="AO28" s="459"/>
      <c r="AP28" s="459"/>
      <c r="AQ28" s="459"/>
      <c r="AR28" s="501"/>
      <c r="AS28" s="458" t="s">
        <v>122</v>
      </c>
      <c r="AT28" s="459"/>
      <c r="AU28" s="459"/>
      <c r="AV28" s="459"/>
      <c r="AW28" s="459"/>
      <c r="AX28" s="460"/>
      <c r="AY28" s="580" t="s">
        <v>175</v>
      </c>
      <c r="AZ28" s="581"/>
      <c r="BA28" s="581"/>
      <c r="BB28" s="582"/>
      <c r="BC28" s="367" t="s">
        <v>46</v>
      </c>
      <c r="BD28" s="368"/>
      <c r="BE28" s="368"/>
      <c r="BF28" s="368"/>
      <c r="BG28" s="368"/>
      <c r="BH28" s="368"/>
      <c r="BI28" s="368"/>
      <c r="BJ28" s="368"/>
      <c r="BK28" s="368"/>
      <c r="BL28" s="368"/>
      <c r="BM28" s="369"/>
      <c r="BN28" s="370">
        <v>885211</v>
      </c>
      <c r="BO28" s="371"/>
      <c r="BP28" s="371"/>
      <c r="BQ28" s="371"/>
      <c r="BR28" s="371"/>
      <c r="BS28" s="371"/>
      <c r="BT28" s="371"/>
      <c r="BU28" s="372"/>
      <c r="BV28" s="370">
        <v>1001679</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53"/>
      <c r="C29" s="554"/>
      <c r="D29" s="555"/>
      <c r="E29" s="457" t="s">
        <v>176</v>
      </c>
      <c r="F29" s="431"/>
      <c r="G29" s="431"/>
      <c r="H29" s="431"/>
      <c r="I29" s="431"/>
      <c r="J29" s="431"/>
      <c r="K29" s="432"/>
      <c r="L29" s="458">
        <v>6</v>
      </c>
      <c r="M29" s="459"/>
      <c r="N29" s="459"/>
      <c r="O29" s="459"/>
      <c r="P29" s="501"/>
      <c r="Q29" s="458">
        <v>1400</v>
      </c>
      <c r="R29" s="459"/>
      <c r="S29" s="459"/>
      <c r="T29" s="459"/>
      <c r="U29" s="459"/>
      <c r="V29" s="501"/>
      <c r="W29" s="567"/>
      <c r="X29" s="568"/>
      <c r="Y29" s="569"/>
      <c r="Z29" s="457" t="s">
        <v>177</v>
      </c>
      <c r="AA29" s="431"/>
      <c r="AB29" s="431"/>
      <c r="AC29" s="431"/>
      <c r="AD29" s="431"/>
      <c r="AE29" s="431"/>
      <c r="AF29" s="431"/>
      <c r="AG29" s="432"/>
      <c r="AH29" s="458">
        <v>60</v>
      </c>
      <c r="AI29" s="459"/>
      <c r="AJ29" s="459"/>
      <c r="AK29" s="459"/>
      <c r="AL29" s="501"/>
      <c r="AM29" s="458">
        <v>172800</v>
      </c>
      <c r="AN29" s="459"/>
      <c r="AO29" s="459"/>
      <c r="AP29" s="459"/>
      <c r="AQ29" s="459"/>
      <c r="AR29" s="501"/>
      <c r="AS29" s="458">
        <v>2880</v>
      </c>
      <c r="AT29" s="459"/>
      <c r="AU29" s="459"/>
      <c r="AV29" s="459"/>
      <c r="AW29" s="459"/>
      <c r="AX29" s="460"/>
      <c r="AY29" s="583"/>
      <c r="AZ29" s="584"/>
      <c r="BA29" s="584"/>
      <c r="BB29" s="585"/>
      <c r="BC29" s="435" t="s">
        <v>178</v>
      </c>
      <c r="BD29" s="436"/>
      <c r="BE29" s="436"/>
      <c r="BF29" s="436"/>
      <c r="BG29" s="436"/>
      <c r="BH29" s="436"/>
      <c r="BI29" s="436"/>
      <c r="BJ29" s="436"/>
      <c r="BK29" s="436"/>
      <c r="BL29" s="436"/>
      <c r="BM29" s="437"/>
      <c r="BN29" s="438">
        <v>73399</v>
      </c>
      <c r="BO29" s="439"/>
      <c r="BP29" s="439"/>
      <c r="BQ29" s="439"/>
      <c r="BR29" s="439"/>
      <c r="BS29" s="439"/>
      <c r="BT29" s="439"/>
      <c r="BU29" s="440"/>
      <c r="BV29" s="438">
        <v>121284</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179</v>
      </c>
      <c r="X30" s="594"/>
      <c r="Y30" s="594"/>
      <c r="Z30" s="594"/>
      <c r="AA30" s="594"/>
      <c r="AB30" s="594"/>
      <c r="AC30" s="594"/>
      <c r="AD30" s="594"/>
      <c r="AE30" s="594"/>
      <c r="AF30" s="594"/>
      <c r="AG30" s="595"/>
      <c r="AH30" s="526">
        <v>97.4</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586019</v>
      </c>
      <c r="BO30" s="548"/>
      <c r="BP30" s="548"/>
      <c r="BQ30" s="548"/>
      <c r="BR30" s="548"/>
      <c r="BS30" s="548"/>
      <c r="BT30" s="548"/>
      <c r="BU30" s="549"/>
      <c r="BV30" s="547">
        <v>619009</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89" t="s">
        <v>180</v>
      </c>
      <c r="D32" s="589"/>
      <c r="E32" s="589"/>
      <c r="F32" s="589"/>
      <c r="G32" s="589"/>
      <c r="H32" s="589"/>
      <c r="I32" s="589"/>
      <c r="J32" s="589"/>
      <c r="K32" s="589"/>
      <c r="L32" s="589"/>
      <c r="M32" s="589"/>
      <c r="N32" s="589"/>
      <c r="O32" s="589"/>
      <c r="P32" s="589"/>
      <c r="Q32" s="589"/>
      <c r="R32" s="589"/>
      <c r="S32" s="589"/>
      <c r="U32" s="442" t="s">
        <v>181</v>
      </c>
      <c r="V32" s="442"/>
      <c r="W32" s="442"/>
      <c r="X32" s="442"/>
      <c r="Y32" s="442"/>
      <c r="Z32" s="442"/>
      <c r="AA32" s="442"/>
      <c r="AB32" s="442"/>
      <c r="AC32" s="442"/>
      <c r="AD32" s="442"/>
      <c r="AE32" s="442"/>
      <c r="AF32" s="442"/>
      <c r="AG32" s="442"/>
      <c r="AH32" s="442"/>
      <c r="AI32" s="442"/>
      <c r="AJ32" s="442"/>
      <c r="AK32" s="442"/>
      <c r="AM32" s="442" t="s">
        <v>182</v>
      </c>
      <c r="AN32" s="442"/>
      <c r="AO32" s="442"/>
      <c r="AP32" s="442"/>
      <c r="AQ32" s="442"/>
      <c r="AR32" s="442"/>
      <c r="AS32" s="442"/>
      <c r="AT32" s="442"/>
      <c r="AU32" s="442"/>
      <c r="AV32" s="442"/>
      <c r="AW32" s="442"/>
      <c r="AX32" s="442"/>
      <c r="AY32" s="442"/>
      <c r="AZ32" s="442"/>
      <c r="BA32" s="442"/>
      <c r="BB32" s="442"/>
      <c r="BC32" s="442"/>
      <c r="BE32" s="442" t="s">
        <v>183</v>
      </c>
      <c r="BF32" s="442"/>
      <c r="BG32" s="442"/>
      <c r="BH32" s="442"/>
      <c r="BI32" s="442"/>
      <c r="BJ32" s="442"/>
      <c r="BK32" s="442"/>
      <c r="BL32" s="442"/>
      <c r="BM32" s="442"/>
      <c r="BN32" s="442"/>
      <c r="BO32" s="442"/>
      <c r="BP32" s="442"/>
      <c r="BQ32" s="442"/>
      <c r="BR32" s="442"/>
      <c r="BS32" s="442"/>
      <c r="BT32" s="442"/>
      <c r="BU32" s="442"/>
      <c r="BW32" s="442" t="s">
        <v>184</v>
      </c>
      <c r="BX32" s="442"/>
      <c r="BY32" s="442"/>
      <c r="BZ32" s="442"/>
      <c r="CA32" s="442"/>
      <c r="CB32" s="442"/>
      <c r="CC32" s="442"/>
      <c r="CD32" s="442"/>
      <c r="CE32" s="442"/>
      <c r="CF32" s="442"/>
      <c r="CG32" s="442"/>
      <c r="CH32" s="442"/>
      <c r="CI32" s="442"/>
      <c r="CJ32" s="442"/>
      <c r="CK32" s="442"/>
      <c r="CL32" s="442"/>
      <c r="CM32" s="442"/>
      <c r="CO32" s="442" t="s">
        <v>185</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15">
      <c r="A33" s="169"/>
      <c r="B33" s="193"/>
      <c r="C33" s="425" t="s">
        <v>186</v>
      </c>
      <c r="D33" s="425"/>
      <c r="E33" s="396" t="s">
        <v>187</v>
      </c>
      <c r="F33" s="396"/>
      <c r="G33" s="396"/>
      <c r="H33" s="396"/>
      <c r="I33" s="396"/>
      <c r="J33" s="396"/>
      <c r="K33" s="396"/>
      <c r="L33" s="396"/>
      <c r="M33" s="396"/>
      <c r="N33" s="396"/>
      <c r="O33" s="396"/>
      <c r="P33" s="396"/>
      <c r="Q33" s="396"/>
      <c r="R33" s="396"/>
      <c r="S33" s="396"/>
      <c r="T33" s="194"/>
      <c r="U33" s="425" t="s">
        <v>186</v>
      </c>
      <c r="V33" s="425"/>
      <c r="W33" s="396" t="s">
        <v>187</v>
      </c>
      <c r="X33" s="396"/>
      <c r="Y33" s="396"/>
      <c r="Z33" s="396"/>
      <c r="AA33" s="396"/>
      <c r="AB33" s="396"/>
      <c r="AC33" s="396"/>
      <c r="AD33" s="396"/>
      <c r="AE33" s="396"/>
      <c r="AF33" s="396"/>
      <c r="AG33" s="396"/>
      <c r="AH33" s="396"/>
      <c r="AI33" s="396"/>
      <c r="AJ33" s="396"/>
      <c r="AK33" s="396"/>
      <c r="AL33" s="194"/>
      <c r="AM33" s="425" t="s">
        <v>186</v>
      </c>
      <c r="AN33" s="425"/>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25" t="s">
        <v>188</v>
      </c>
      <c r="BX33" s="425"/>
      <c r="BY33" s="396" t="s">
        <v>190</v>
      </c>
      <c r="BZ33" s="396"/>
      <c r="CA33" s="396"/>
      <c r="CB33" s="396"/>
      <c r="CC33" s="396"/>
      <c r="CD33" s="396"/>
      <c r="CE33" s="396"/>
      <c r="CF33" s="396"/>
      <c r="CG33" s="396"/>
      <c r="CH33" s="396"/>
      <c r="CI33" s="396"/>
      <c r="CJ33" s="396"/>
      <c r="CK33" s="396"/>
      <c r="CL33" s="396"/>
      <c r="CM33" s="396"/>
      <c r="CN33" s="194"/>
      <c r="CO33" s="425" t="s">
        <v>186</v>
      </c>
      <c r="CP33" s="425"/>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西天北五町衛生施設組合</v>
      </c>
      <c r="BZ34" s="598"/>
      <c r="CA34" s="598"/>
      <c r="CB34" s="598"/>
      <c r="CC34" s="598"/>
      <c r="CD34" s="598"/>
      <c r="CE34" s="598"/>
      <c r="CF34" s="598"/>
      <c r="CG34" s="598"/>
      <c r="CH34" s="598"/>
      <c r="CI34" s="598"/>
      <c r="CJ34" s="598"/>
      <c r="CK34" s="598"/>
      <c r="CL34" s="598"/>
      <c r="CM34" s="598"/>
      <c r="CN34" s="169"/>
      <c r="CO34" s="597">
        <f>IF(CQ34="","",MAX(C34:D43,U34:V43,AM34:AN43,BE34:BF43,BW34:BX43)+1)</f>
        <v>10</v>
      </c>
      <c r="CP34" s="597"/>
      <c r="CQ34" s="598" t="str">
        <f>IF('各会計、関係団体の財政状況及び健全化判断比率'!BS7="","",'各会計、関係団体の財政状況及び健全化判断比率'!BS7)</f>
        <v>株式会社　中川町地域開発振興公社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農業集落排水事業会計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上川北部消防事務組合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上川教育研修センター組合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mwGOkXCiDo3KSWZIvGG8/8Mdxcn29HRfOetc54dVC4a13esLfv15EuoOW2z5zKgyMaDDV6dnyb6dw3VktuDeHw==" saltValue="Bl/E9JhCXWTZGjoTFX5Qj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31" zoomScaleSheetLayoutView="100" workbookViewId="0">
      <selection activeCell="BC28" sqref="BC28:BM2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9.3699999999999992</v>
      </c>
      <c r="G34" s="33">
        <v>5.69</v>
      </c>
      <c r="H34" s="33">
        <v>3.36</v>
      </c>
      <c r="I34" s="33">
        <v>3.86</v>
      </c>
      <c r="J34" s="34">
        <v>3.86</v>
      </c>
      <c r="K34" s="22"/>
      <c r="L34" s="22"/>
      <c r="M34" s="22"/>
      <c r="N34" s="22"/>
      <c r="O34" s="22"/>
      <c r="P34" s="22"/>
    </row>
    <row r="35" spans="1:16" ht="39" customHeight="1" x14ac:dyDescent="0.15">
      <c r="A35" s="22"/>
      <c r="B35" s="35"/>
      <c r="C35" s="1145" t="s">
        <v>532</v>
      </c>
      <c r="D35" s="1146"/>
      <c r="E35" s="1147"/>
      <c r="F35" s="36" t="s">
        <v>485</v>
      </c>
      <c r="G35" s="37" t="s">
        <v>485</v>
      </c>
      <c r="H35" s="37" t="s">
        <v>485</v>
      </c>
      <c r="I35" s="37" t="s">
        <v>485</v>
      </c>
      <c r="J35" s="38">
        <v>0.62</v>
      </c>
      <c r="K35" s="22"/>
      <c r="L35" s="22"/>
      <c r="M35" s="22"/>
      <c r="N35" s="22"/>
      <c r="O35" s="22"/>
      <c r="P35" s="22"/>
    </row>
    <row r="36" spans="1:16" ht="39" customHeight="1" x14ac:dyDescent="0.15">
      <c r="A36" s="22"/>
      <c r="B36" s="35"/>
      <c r="C36" s="1145" t="s">
        <v>533</v>
      </c>
      <c r="D36" s="1146"/>
      <c r="E36" s="1147"/>
      <c r="F36" s="36" t="s">
        <v>485</v>
      </c>
      <c r="G36" s="37" t="s">
        <v>485</v>
      </c>
      <c r="H36" s="37" t="s">
        <v>485</v>
      </c>
      <c r="I36" s="37" t="s">
        <v>485</v>
      </c>
      <c r="J36" s="38">
        <v>0.36</v>
      </c>
      <c r="K36" s="22"/>
      <c r="L36" s="22"/>
      <c r="M36" s="22"/>
      <c r="N36" s="22"/>
      <c r="O36" s="22"/>
      <c r="P36" s="22"/>
    </row>
    <row r="37" spans="1:16" ht="39" customHeight="1" x14ac:dyDescent="0.15">
      <c r="A37" s="22"/>
      <c r="B37" s="35"/>
      <c r="C37" s="1145" t="s">
        <v>534</v>
      </c>
      <c r="D37" s="1146"/>
      <c r="E37" s="1147"/>
      <c r="F37" s="36">
        <v>0</v>
      </c>
      <c r="G37" s="37">
        <v>0</v>
      </c>
      <c r="H37" s="37">
        <v>0</v>
      </c>
      <c r="I37" s="37">
        <v>0</v>
      </c>
      <c r="J37" s="38">
        <v>0</v>
      </c>
      <c r="K37" s="22"/>
      <c r="L37" s="22"/>
      <c r="M37" s="22"/>
      <c r="N37" s="22"/>
      <c r="O37" s="22"/>
      <c r="P37" s="22"/>
    </row>
    <row r="38" spans="1:16" ht="39" customHeight="1" x14ac:dyDescent="0.15">
      <c r="A38" s="22"/>
      <c r="B38" s="35"/>
      <c r="C38" s="1145" t="s">
        <v>535</v>
      </c>
      <c r="D38" s="1146"/>
      <c r="E38" s="1147"/>
      <c r="F38" s="36">
        <v>0</v>
      </c>
      <c r="G38" s="37">
        <v>0</v>
      </c>
      <c r="H38" s="37">
        <v>0</v>
      </c>
      <c r="I38" s="37">
        <v>0</v>
      </c>
      <c r="J38" s="38">
        <v>0</v>
      </c>
      <c r="K38" s="22"/>
      <c r="L38" s="22"/>
      <c r="M38" s="22"/>
      <c r="N38" s="22"/>
      <c r="O38" s="22"/>
      <c r="P38" s="22"/>
    </row>
    <row r="39" spans="1:16" ht="39" customHeight="1" x14ac:dyDescent="0.15">
      <c r="A39" s="22"/>
      <c r="B39" s="35"/>
      <c r="C39" s="1145" t="s">
        <v>536</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538</v>
      </c>
      <c r="D43" s="1149"/>
      <c r="E43" s="1150"/>
      <c r="F43" s="41">
        <v>0</v>
      </c>
      <c r="G43" s="42">
        <v>0</v>
      </c>
      <c r="H43" s="42">
        <v>0</v>
      </c>
      <c r="I43" s="42">
        <v>0.14000000000000001</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48XXZ72r9gUjnrzhXFcFM/QnZHJbwdGR/kk3YNrHKTjQn1WZOJlb8mbgc6hUkcWzVTokhI6oW3R5PiReiWiUw==" saltValue="osNdToB6uvpkuMazl2AA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7" zoomScale="80" zoomScaleNormal="80" zoomScaleSheetLayoutView="55" workbookViewId="0">
      <selection activeCell="BC28" sqref="BC28:BM2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691</v>
      </c>
      <c r="L45" s="60">
        <v>735</v>
      </c>
      <c r="M45" s="60">
        <v>745</v>
      </c>
      <c r="N45" s="60">
        <v>710</v>
      </c>
      <c r="O45" s="61">
        <v>664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64</v>
      </c>
      <c r="L48" s="64">
        <v>65</v>
      </c>
      <c r="M48" s="64">
        <v>69</v>
      </c>
      <c r="N48" s="64">
        <v>72</v>
      </c>
      <c r="O48" s="65">
        <v>75</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485</v>
      </c>
      <c r="L49" s="64" t="s">
        <v>485</v>
      </c>
      <c r="M49" s="64" t="s">
        <v>485</v>
      </c>
      <c r="N49" s="64" t="s">
        <v>485</v>
      </c>
      <c r="O49" s="65" t="s">
        <v>485</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485</v>
      </c>
      <c r="L50" s="64" t="s">
        <v>485</v>
      </c>
      <c r="M50" s="64" t="s">
        <v>485</v>
      </c>
      <c r="N50" s="64" t="s">
        <v>485</v>
      </c>
      <c r="O50" s="65" t="s">
        <v>485</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1</v>
      </c>
      <c r="O51" s="65">
        <v>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507</v>
      </c>
      <c r="L52" s="64">
        <v>538</v>
      </c>
      <c r="M52" s="64">
        <v>537</v>
      </c>
      <c r="N52" s="64">
        <v>524</v>
      </c>
      <c r="O52" s="65">
        <v>500</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248</v>
      </c>
      <c r="L53" s="69">
        <v>262</v>
      </c>
      <c r="M53" s="69">
        <v>277</v>
      </c>
      <c r="N53" s="69">
        <v>259</v>
      </c>
      <c r="O53" s="70">
        <v>240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Yl+V6hpxkJr1P0xKd3feQ069KG3Sjj8JegVBF3PHjOhgPLV2ReUD2gKEp19nl2Zctp/T1UA00/Oc49rty3uMQ==" saltValue="xrhcvNN66sJvLTAFQyyfB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2" zoomScale="80" zoomScaleNormal="80" zoomScaleSheetLayoutView="100" workbookViewId="0">
      <selection activeCell="BC28" sqref="BC28:BM2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5411</v>
      </c>
      <c r="J41" s="344">
        <v>5039</v>
      </c>
      <c r="K41" s="344">
        <v>4547</v>
      </c>
      <c r="L41" s="344">
        <v>4155</v>
      </c>
      <c r="M41" s="345">
        <v>3756</v>
      </c>
    </row>
    <row r="42" spans="2:13" ht="27.75" customHeight="1" x14ac:dyDescent="0.15">
      <c r="B42" s="1186"/>
      <c r="C42" s="1187"/>
      <c r="D42" s="106"/>
      <c r="E42" s="1192" t="s">
        <v>32</v>
      </c>
      <c r="F42" s="1192"/>
      <c r="G42" s="1192"/>
      <c r="H42" s="1193"/>
      <c r="I42" s="346" t="s">
        <v>485</v>
      </c>
      <c r="J42" s="347" t="s">
        <v>485</v>
      </c>
      <c r="K42" s="347" t="s">
        <v>485</v>
      </c>
      <c r="L42" s="347" t="s">
        <v>485</v>
      </c>
      <c r="M42" s="348" t="s">
        <v>485</v>
      </c>
    </row>
    <row r="43" spans="2:13" ht="27.75" customHeight="1" x14ac:dyDescent="0.15">
      <c r="B43" s="1186"/>
      <c r="C43" s="1187"/>
      <c r="D43" s="106"/>
      <c r="E43" s="1192" t="s">
        <v>33</v>
      </c>
      <c r="F43" s="1192"/>
      <c r="G43" s="1192"/>
      <c r="H43" s="1193"/>
      <c r="I43" s="346">
        <v>895</v>
      </c>
      <c r="J43" s="347">
        <v>855</v>
      </c>
      <c r="K43" s="347">
        <v>842</v>
      </c>
      <c r="L43" s="347">
        <v>864</v>
      </c>
      <c r="M43" s="348">
        <v>834</v>
      </c>
    </row>
    <row r="44" spans="2:13" ht="27.75" customHeight="1" x14ac:dyDescent="0.15">
      <c r="B44" s="1186"/>
      <c r="C44" s="1187"/>
      <c r="D44" s="106"/>
      <c r="E44" s="1192" t="s">
        <v>34</v>
      </c>
      <c r="F44" s="1192"/>
      <c r="G44" s="1192"/>
      <c r="H44" s="1193"/>
      <c r="I44" s="346" t="s">
        <v>485</v>
      </c>
      <c r="J44" s="347" t="s">
        <v>485</v>
      </c>
      <c r="K44" s="347" t="s">
        <v>485</v>
      </c>
      <c r="L44" s="347" t="s">
        <v>485</v>
      </c>
      <c r="M44" s="348" t="s">
        <v>485</v>
      </c>
    </row>
    <row r="45" spans="2:13" ht="27.75" customHeight="1" x14ac:dyDescent="0.15">
      <c r="B45" s="1186"/>
      <c r="C45" s="1187"/>
      <c r="D45" s="106"/>
      <c r="E45" s="1192" t="s">
        <v>35</v>
      </c>
      <c r="F45" s="1192"/>
      <c r="G45" s="1192"/>
      <c r="H45" s="1193"/>
      <c r="I45" s="346">
        <v>218</v>
      </c>
      <c r="J45" s="347">
        <v>217</v>
      </c>
      <c r="K45" s="347">
        <v>322</v>
      </c>
      <c r="L45" s="347">
        <v>183</v>
      </c>
      <c r="M45" s="348">
        <v>534</v>
      </c>
    </row>
    <row r="46" spans="2:13" ht="27.75" customHeight="1" x14ac:dyDescent="0.15">
      <c r="B46" s="1186"/>
      <c r="C46" s="1187"/>
      <c r="D46" s="107"/>
      <c r="E46" s="1192" t="s">
        <v>36</v>
      </c>
      <c r="F46" s="1192"/>
      <c r="G46" s="1192"/>
      <c r="H46" s="1193"/>
      <c r="I46" s="346" t="s">
        <v>485</v>
      </c>
      <c r="J46" s="347" t="s">
        <v>485</v>
      </c>
      <c r="K46" s="347" t="s">
        <v>485</v>
      </c>
      <c r="L46" s="347" t="s">
        <v>485</v>
      </c>
      <c r="M46" s="348" t="s">
        <v>485</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2053</v>
      </c>
      <c r="J50" s="347">
        <v>2066</v>
      </c>
      <c r="K50" s="347">
        <v>1995</v>
      </c>
      <c r="L50" s="347">
        <v>1758</v>
      </c>
      <c r="M50" s="348">
        <v>1629</v>
      </c>
    </row>
    <row r="51" spans="2:13" ht="27.75" customHeight="1" x14ac:dyDescent="0.15">
      <c r="B51" s="1186"/>
      <c r="C51" s="1187"/>
      <c r="D51" s="106"/>
      <c r="E51" s="1192" t="s">
        <v>42</v>
      </c>
      <c r="F51" s="1192"/>
      <c r="G51" s="1192"/>
      <c r="H51" s="1193"/>
      <c r="I51" s="346">
        <v>175</v>
      </c>
      <c r="J51" s="347">
        <v>142</v>
      </c>
      <c r="K51" s="347">
        <v>88</v>
      </c>
      <c r="L51" s="347">
        <v>64</v>
      </c>
      <c r="M51" s="348">
        <v>44</v>
      </c>
    </row>
    <row r="52" spans="2:13" ht="27.75" customHeight="1" x14ac:dyDescent="0.15">
      <c r="B52" s="1188"/>
      <c r="C52" s="1189"/>
      <c r="D52" s="106"/>
      <c r="E52" s="1192" t="s">
        <v>43</v>
      </c>
      <c r="F52" s="1192"/>
      <c r="G52" s="1192"/>
      <c r="H52" s="1193"/>
      <c r="I52" s="346">
        <v>4311</v>
      </c>
      <c r="J52" s="347">
        <v>4070</v>
      </c>
      <c r="K52" s="347">
        <v>3693</v>
      </c>
      <c r="L52" s="347">
        <v>3487</v>
      </c>
      <c r="M52" s="348">
        <v>3182</v>
      </c>
    </row>
    <row r="53" spans="2:13" ht="27.75" customHeight="1" thickBot="1" x14ac:dyDescent="0.2">
      <c r="B53" s="1199" t="s">
        <v>19</v>
      </c>
      <c r="C53" s="1200"/>
      <c r="D53" s="110"/>
      <c r="E53" s="1201" t="s">
        <v>44</v>
      </c>
      <c r="F53" s="1201"/>
      <c r="G53" s="1201"/>
      <c r="H53" s="1202"/>
      <c r="I53" s="349">
        <v>-16</v>
      </c>
      <c r="J53" s="350">
        <v>-167</v>
      </c>
      <c r="K53" s="350">
        <v>-66</v>
      </c>
      <c r="L53" s="350">
        <v>-107</v>
      </c>
      <c r="M53" s="351">
        <v>268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gvRSQHh19O3kez3LyzzelBhYvcKTUjdupGpNmASn+5FRil7GfrzOaCzGlcBChDBR5cpo9PGwIDdyrL7OXID1A==" saltValue="Q5NQYU/wpKJBr7dbYpV7S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BC28" sqref="BC28:BM2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1151</v>
      </c>
      <c r="G55" s="352">
        <v>1002</v>
      </c>
      <c r="H55" s="353">
        <v>885</v>
      </c>
    </row>
    <row r="56" spans="2:8" ht="52.5" customHeight="1" x14ac:dyDescent="0.15">
      <c r="B56" s="122"/>
      <c r="C56" s="1213" t="s">
        <v>47</v>
      </c>
      <c r="D56" s="1213"/>
      <c r="E56" s="1214"/>
      <c r="F56" s="354">
        <v>162</v>
      </c>
      <c r="G56" s="354">
        <v>121</v>
      </c>
      <c r="H56" s="355">
        <v>73</v>
      </c>
    </row>
    <row r="57" spans="2:8" ht="53.25" customHeight="1" x14ac:dyDescent="0.15">
      <c r="B57" s="122"/>
      <c r="C57" s="1215" t="s">
        <v>48</v>
      </c>
      <c r="D57" s="1215"/>
      <c r="E57" s="1216"/>
      <c r="F57" s="356">
        <v>658</v>
      </c>
      <c r="G57" s="356">
        <v>619</v>
      </c>
      <c r="H57" s="357">
        <v>586</v>
      </c>
    </row>
    <row r="58" spans="2:8" ht="45.75" customHeight="1" x14ac:dyDescent="0.15">
      <c r="B58" s="123"/>
      <c r="C58" s="1203" t="s">
        <v>550</v>
      </c>
      <c r="D58" s="1204"/>
      <c r="E58" s="1205"/>
      <c r="F58" s="358">
        <v>411</v>
      </c>
      <c r="G58" s="358">
        <v>369</v>
      </c>
      <c r="H58" s="359">
        <v>338</v>
      </c>
    </row>
    <row r="59" spans="2:8" ht="45.75" customHeight="1" x14ac:dyDescent="0.15">
      <c r="B59" s="123"/>
      <c r="C59" s="1203" t="s">
        <v>551</v>
      </c>
      <c r="D59" s="1204"/>
      <c r="E59" s="1205"/>
      <c r="F59" s="358">
        <v>103</v>
      </c>
      <c r="G59" s="358">
        <v>103</v>
      </c>
      <c r="H59" s="359">
        <v>103</v>
      </c>
    </row>
    <row r="60" spans="2:8" ht="45.75" customHeight="1" x14ac:dyDescent="0.15">
      <c r="B60" s="123"/>
      <c r="C60" s="1203" t="s">
        <v>552</v>
      </c>
      <c r="D60" s="1204"/>
      <c r="E60" s="1205"/>
      <c r="F60" s="358">
        <v>104</v>
      </c>
      <c r="G60" s="358">
        <v>102</v>
      </c>
      <c r="H60" s="359">
        <v>100</v>
      </c>
    </row>
    <row r="61" spans="2:8" ht="45.75" customHeight="1" x14ac:dyDescent="0.15">
      <c r="B61" s="123"/>
      <c r="C61" s="1203" t="s">
        <v>553</v>
      </c>
      <c r="D61" s="1204"/>
      <c r="E61" s="1205"/>
      <c r="F61" s="358">
        <v>23</v>
      </c>
      <c r="G61" s="358">
        <v>28</v>
      </c>
      <c r="H61" s="359">
        <v>28</v>
      </c>
    </row>
    <row r="62" spans="2:8" ht="45.75" customHeight="1" thickBot="1" x14ac:dyDescent="0.2">
      <c r="B62" s="124"/>
      <c r="C62" s="1206" t="s">
        <v>554</v>
      </c>
      <c r="D62" s="1207"/>
      <c r="E62" s="1208"/>
      <c r="F62" s="360">
        <v>10</v>
      </c>
      <c r="G62" s="360">
        <v>10</v>
      </c>
      <c r="H62" s="361">
        <v>10</v>
      </c>
    </row>
    <row r="63" spans="2:8" ht="52.5" customHeight="1" thickBot="1" x14ac:dyDescent="0.2">
      <c r="B63" s="125"/>
      <c r="C63" s="1209" t="s">
        <v>49</v>
      </c>
      <c r="D63" s="1209"/>
      <c r="E63" s="1210"/>
      <c r="F63" s="362">
        <v>1971</v>
      </c>
      <c r="G63" s="362">
        <v>1742</v>
      </c>
      <c r="H63" s="363">
        <v>1545</v>
      </c>
    </row>
    <row r="64" spans="2:8" x14ac:dyDescent="0.15"/>
  </sheetData>
  <sheetProtection algorithmName="SHA-512" hashValue="WGD6AdqTuTba8T573xKijrpYidOZIIga8At5AgQ5mHZHMOR2jwwWN5b8YyDGH1Nfa6Aagu56tLQ9FHuKCKGzeg==" saltValue="CNoTS9zSskjKsb+44GAc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550831</v>
      </c>
      <c r="E3" s="144"/>
      <c r="F3" s="145">
        <v>263613</v>
      </c>
      <c r="G3" s="146"/>
      <c r="H3" s="147"/>
    </row>
    <row r="4" spans="1:8" x14ac:dyDescent="0.15">
      <c r="A4" s="148"/>
      <c r="B4" s="149"/>
      <c r="C4" s="150"/>
      <c r="D4" s="151">
        <v>186534</v>
      </c>
      <c r="E4" s="152"/>
      <c r="F4" s="153">
        <v>128823</v>
      </c>
      <c r="G4" s="154"/>
      <c r="H4" s="155"/>
    </row>
    <row r="5" spans="1:8" x14ac:dyDescent="0.15">
      <c r="A5" s="136" t="s">
        <v>518</v>
      </c>
      <c r="B5" s="141"/>
      <c r="C5" s="142"/>
      <c r="D5" s="143">
        <v>497436</v>
      </c>
      <c r="E5" s="144"/>
      <c r="F5" s="145">
        <v>330026</v>
      </c>
      <c r="G5" s="146"/>
      <c r="H5" s="147"/>
    </row>
    <row r="6" spans="1:8" x14ac:dyDescent="0.15">
      <c r="A6" s="148"/>
      <c r="B6" s="149"/>
      <c r="C6" s="150"/>
      <c r="D6" s="151">
        <v>278285</v>
      </c>
      <c r="E6" s="152"/>
      <c r="F6" s="153">
        <v>141075</v>
      </c>
      <c r="G6" s="154"/>
      <c r="H6" s="155"/>
    </row>
    <row r="7" spans="1:8" x14ac:dyDescent="0.15">
      <c r="A7" s="136" t="s">
        <v>519</v>
      </c>
      <c r="B7" s="141"/>
      <c r="C7" s="142"/>
      <c r="D7" s="143">
        <v>417558</v>
      </c>
      <c r="E7" s="144"/>
      <c r="F7" s="145">
        <v>278179</v>
      </c>
      <c r="G7" s="146"/>
      <c r="H7" s="147"/>
    </row>
    <row r="8" spans="1:8" x14ac:dyDescent="0.15">
      <c r="A8" s="148"/>
      <c r="B8" s="149"/>
      <c r="C8" s="150"/>
      <c r="D8" s="151">
        <v>142374</v>
      </c>
      <c r="E8" s="152"/>
      <c r="F8" s="153">
        <v>122182</v>
      </c>
      <c r="G8" s="154"/>
      <c r="H8" s="155"/>
    </row>
    <row r="9" spans="1:8" x14ac:dyDescent="0.15">
      <c r="A9" s="136" t="s">
        <v>520</v>
      </c>
      <c r="B9" s="141"/>
      <c r="C9" s="142"/>
      <c r="D9" s="143">
        <v>355314</v>
      </c>
      <c r="E9" s="144"/>
      <c r="F9" s="145">
        <v>283153</v>
      </c>
      <c r="G9" s="146"/>
      <c r="H9" s="147"/>
    </row>
    <row r="10" spans="1:8" x14ac:dyDescent="0.15">
      <c r="A10" s="148"/>
      <c r="B10" s="149"/>
      <c r="C10" s="150"/>
      <c r="D10" s="151">
        <v>108722</v>
      </c>
      <c r="E10" s="152"/>
      <c r="F10" s="153">
        <v>127593</v>
      </c>
      <c r="G10" s="154"/>
      <c r="H10" s="155"/>
    </row>
    <row r="11" spans="1:8" x14ac:dyDescent="0.15">
      <c r="A11" s="136" t="s">
        <v>521</v>
      </c>
      <c r="B11" s="141"/>
      <c r="C11" s="142"/>
      <c r="D11" s="143">
        <v>445875</v>
      </c>
      <c r="E11" s="144"/>
      <c r="F11" s="145">
        <v>262169</v>
      </c>
      <c r="G11" s="146"/>
      <c r="H11" s="147"/>
    </row>
    <row r="12" spans="1:8" x14ac:dyDescent="0.15">
      <c r="A12" s="148"/>
      <c r="B12" s="149"/>
      <c r="C12" s="156"/>
      <c r="D12" s="151">
        <v>160299</v>
      </c>
      <c r="E12" s="152"/>
      <c r="F12" s="153">
        <v>152658</v>
      </c>
      <c r="G12" s="154"/>
      <c r="H12" s="155"/>
    </row>
    <row r="13" spans="1:8" x14ac:dyDescent="0.15">
      <c r="A13" s="136"/>
      <c r="B13" s="141"/>
      <c r="C13" s="157"/>
      <c r="D13" s="158">
        <v>453403</v>
      </c>
      <c r="E13" s="159"/>
      <c r="F13" s="160">
        <v>283428</v>
      </c>
      <c r="G13" s="161"/>
      <c r="H13" s="147"/>
    </row>
    <row r="14" spans="1:8" x14ac:dyDescent="0.15">
      <c r="A14" s="148"/>
      <c r="B14" s="149"/>
      <c r="C14" s="150"/>
      <c r="D14" s="151">
        <v>175243</v>
      </c>
      <c r="E14" s="152"/>
      <c r="F14" s="153">
        <v>134466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9.3800000000000008</v>
      </c>
      <c r="C19" s="162">
        <f>ROUND(VALUE(SUBSTITUTE(実質収支比率等に係る経年分析!G$48,"▲","-")),2)</f>
        <v>5.69</v>
      </c>
      <c r="D19" s="162">
        <f>ROUND(VALUE(SUBSTITUTE(実質収支比率等に係る経年分析!H$48,"▲","-")),2)</f>
        <v>3.37</v>
      </c>
      <c r="E19" s="162">
        <f>ROUND(VALUE(SUBSTITUTE(実質収支比率等に係る経年分析!I$48,"▲","-")),2)</f>
        <v>3.87</v>
      </c>
      <c r="F19" s="162">
        <f>ROUND(VALUE(SUBSTITUTE(実質収支比率等に係る経年分析!J$48,"▲","-")),2)</f>
        <v>3.87</v>
      </c>
    </row>
    <row r="20" spans="1:11" x14ac:dyDescent="0.15">
      <c r="A20" s="162" t="s">
        <v>53</v>
      </c>
      <c r="B20" s="162">
        <f>ROUND(VALUE(SUBSTITUTE(実質収支比率等に係る経年分析!F$47,"▲","-")),2)</f>
        <v>43.02</v>
      </c>
      <c r="C20" s="162">
        <f>ROUND(VALUE(SUBSTITUTE(実質収支比率等に係る経年分析!G$47,"▲","-")),2)</f>
        <v>43.96</v>
      </c>
      <c r="D20" s="162">
        <f>ROUND(VALUE(SUBSTITUTE(実質収支比率等に係る経年分析!H$47,"▲","-")),2)</f>
        <v>47.36</v>
      </c>
      <c r="E20" s="162">
        <f>ROUND(VALUE(SUBSTITUTE(実質収支比率等に係る経年分析!I$47,"▲","-")),2)</f>
        <v>41.71</v>
      </c>
      <c r="F20" s="162">
        <f>ROUND(VALUE(SUBSTITUTE(実質収支比率等に係る経年分析!J$47,"▲","-")),2)</f>
        <v>36.35</v>
      </c>
    </row>
    <row r="21" spans="1:11" x14ac:dyDescent="0.15">
      <c r="A21" s="162" t="s">
        <v>54</v>
      </c>
      <c r="B21" s="162">
        <f>IF(ISNUMBER(VALUE(SUBSTITUTE(実質収支比率等に係る経年分析!F$49,"▲","-"))),ROUND(VALUE(SUBSTITUTE(実質収支比率等に係る経年分析!F$49,"▲","-")),2),NA())</f>
        <v>17.850000000000001</v>
      </c>
      <c r="C21" s="162">
        <f>IF(ISNUMBER(VALUE(SUBSTITUTE(実質収支比率等に係る経年分析!G$49,"▲","-"))),ROUND(VALUE(SUBSTITUTE(実質収支比率等に係る経年分析!G$49,"▲","-")),2),NA())</f>
        <v>1.41</v>
      </c>
      <c r="D21" s="162">
        <f>IF(ISNUMBER(VALUE(SUBSTITUTE(実質収支比率等に係る経年分析!H$49,"▲","-"))),ROUND(VALUE(SUBSTITUTE(実質収支比率等に係る経年分析!H$49,"▲","-")),2),NA())</f>
        <v>0.49</v>
      </c>
      <c r="E21" s="162">
        <f>IF(ISNUMBER(VALUE(SUBSTITUTE(実質収支比率等に係る経年分析!I$49,"▲","-"))),ROUND(VALUE(SUBSTITUTE(実質収支比率等に係る経年分析!I$49,"▲","-")),2),NA())</f>
        <v>-5.74</v>
      </c>
      <c r="F21" s="162">
        <f>IF(ISNUMBER(VALUE(SUBSTITUTE(実質収支比率等に係る経年分析!J$49,"▲","-"))),ROUND(VALUE(SUBSTITUTE(実質収支比率等に係る経年分析!J$49,"▲","-")),2),NA())</f>
        <v>-4.7300000000000004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0.14000000000000001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v>
      </c>
    </row>
    <row r="34" spans="1:16" x14ac:dyDescent="0.15">
      <c r="A34" s="163" t="str">
        <f>IF(連結実質赤字比率に係る赤字・黒字の構成分析!C$36="",NA(),連結実質赤字比率に係る赤字・黒字の構成分析!C$36)</f>
        <v>農業集落排水事業会計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0.36</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0.62</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9.3699999999999992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5.69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3.36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3.86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3.86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507</v>
      </c>
      <c r="E42" s="164"/>
      <c r="F42" s="164"/>
      <c r="G42" s="164">
        <f>'実質公債費比率（分子）の構造'!L$52</f>
        <v>538</v>
      </c>
      <c r="H42" s="164"/>
      <c r="I42" s="164"/>
      <c r="J42" s="164">
        <f>'実質公債費比率（分子）の構造'!M$52</f>
        <v>537</v>
      </c>
      <c r="K42" s="164"/>
      <c r="L42" s="164"/>
      <c r="M42" s="164">
        <f>'実質公債費比率（分子）の構造'!N$52</f>
        <v>524</v>
      </c>
      <c r="N42" s="164"/>
      <c r="O42" s="164"/>
      <c r="P42" s="164">
        <f>'実質公債費比率（分子）の構造'!O$52</f>
        <v>500</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1</v>
      </c>
      <c r="L43" s="164"/>
      <c r="M43" s="164"/>
      <c r="N43" s="164">
        <f>'実質公債費比率（分子）の構造'!O$51</f>
        <v>1</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64</v>
      </c>
      <c r="C46" s="164"/>
      <c r="D46" s="164"/>
      <c r="E46" s="164">
        <f>'実質公債費比率（分子）の構造'!L$48</f>
        <v>65</v>
      </c>
      <c r="F46" s="164"/>
      <c r="G46" s="164"/>
      <c r="H46" s="164">
        <f>'実質公債費比率（分子）の構造'!M$48</f>
        <v>69</v>
      </c>
      <c r="I46" s="164"/>
      <c r="J46" s="164"/>
      <c r="K46" s="164">
        <f>'実質公債費比率（分子）の構造'!N$48</f>
        <v>72</v>
      </c>
      <c r="L46" s="164"/>
      <c r="M46" s="164"/>
      <c r="N46" s="164">
        <f>'実質公債費比率（分子）の構造'!O$48</f>
        <v>75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691</v>
      </c>
      <c r="C49" s="164"/>
      <c r="D49" s="164"/>
      <c r="E49" s="164">
        <f>'実質公債費比率（分子）の構造'!L$45</f>
        <v>735</v>
      </c>
      <c r="F49" s="164"/>
      <c r="G49" s="164"/>
      <c r="H49" s="164">
        <f>'実質公債費比率（分子）の構造'!M$45</f>
        <v>745</v>
      </c>
      <c r="I49" s="164"/>
      <c r="J49" s="164"/>
      <c r="K49" s="164">
        <f>'実質公債費比率（分子）の構造'!N$45</f>
        <v>710</v>
      </c>
      <c r="L49" s="164"/>
      <c r="M49" s="164"/>
      <c r="N49" s="164">
        <f>'実質公債費比率（分子）の構造'!O$45</f>
        <v>664</v>
      </c>
      <c r="O49" s="164"/>
      <c r="P49" s="164"/>
    </row>
    <row r="50" spans="1:16" x14ac:dyDescent="0.15">
      <c r="A50" s="164" t="s">
        <v>67</v>
      </c>
      <c r="B50" s="164" t="e">
        <f>NA()</f>
        <v>#N/A</v>
      </c>
      <c r="C50" s="164">
        <f>IF(ISNUMBER('実質公債費比率（分子）の構造'!K$53),'実質公債費比率（分子）の構造'!K$53,NA())</f>
        <v>248</v>
      </c>
      <c r="D50" s="164" t="e">
        <f>NA()</f>
        <v>#N/A</v>
      </c>
      <c r="E50" s="164" t="e">
        <f>NA()</f>
        <v>#N/A</v>
      </c>
      <c r="F50" s="164">
        <f>IF(ISNUMBER('実質公債費比率（分子）の構造'!L$53),'実質公債費比率（分子）の構造'!L$53,NA())</f>
        <v>262</v>
      </c>
      <c r="G50" s="164" t="e">
        <f>NA()</f>
        <v>#N/A</v>
      </c>
      <c r="H50" s="164" t="e">
        <f>NA()</f>
        <v>#N/A</v>
      </c>
      <c r="I50" s="164">
        <f>IF(ISNUMBER('実質公債費比率（分子）の構造'!M$53),'実質公債費比率（分子）の構造'!M$53,NA())</f>
        <v>277</v>
      </c>
      <c r="J50" s="164" t="e">
        <f>NA()</f>
        <v>#N/A</v>
      </c>
      <c r="K50" s="164" t="e">
        <f>NA()</f>
        <v>#N/A</v>
      </c>
      <c r="L50" s="164">
        <f>IF(ISNUMBER('実質公債費比率（分子）の構造'!N$53),'実質公債費比率（分子）の構造'!N$53,NA())</f>
        <v>259</v>
      </c>
      <c r="M50" s="164" t="e">
        <f>NA()</f>
        <v>#N/A</v>
      </c>
      <c r="N50" s="164" t="e">
        <f>NA()</f>
        <v>#N/A</v>
      </c>
      <c r="O50" s="164">
        <f>IF(ISNUMBER('実質公債費比率（分子）の構造'!O$53),'実質公債費比率（分子）の構造'!O$53,NA())</f>
        <v>240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4311</v>
      </c>
      <c r="E56" s="163"/>
      <c r="F56" s="163"/>
      <c r="G56" s="163">
        <f>'将来負担比率（分子）の構造'!J$52</f>
        <v>4070</v>
      </c>
      <c r="H56" s="163"/>
      <c r="I56" s="163"/>
      <c r="J56" s="163">
        <f>'将来負担比率（分子）の構造'!K$52</f>
        <v>3693</v>
      </c>
      <c r="K56" s="163"/>
      <c r="L56" s="163"/>
      <c r="M56" s="163">
        <f>'将来負担比率（分子）の構造'!L$52</f>
        <v>3487</v>
      </c>
      <c r="N56" s="163"/>
      <c r="O56" s="163"/>
      <c r="P56" s="163">
        <f>'将来負担比率（分子）の構造'!M$52</f>
        <v>3182</v>
      </c>
    </row>
    <row r="57" spans="1:16" x14ac:dyDescent="0.15">
      <c r="A57" s="163" t="s">
        <v>42</v>
      </c>
      <c r="B57" s="163"/>
      <c r="C57" s="163"/>
      <c r="D57" s="163">
        <f>'将来負担比率（分子）の構造'!I$51</f>
        <v>175</v>
      </c>
      <c r="E57" s="163"/>
      <c r="F57" s="163"/>
      <c r="G57" s="163">
        <f>'将来負担比率（分子）の構造'!J$51</f>
        <v>142</v>
      </c>
      <c r="H57" s="163"/>
      <c r="I57" s="163"/>
      <c r="J57" s="163">
        <f>'将来負担比率（分子）の構造'!K$51</f>
        <v>88</v>
      </c>
      <c r="K57" s="163"/>
      <c r="L57" s="163"/>
      <c r="M57" s="163">
        <f>'将来負担比率（分子）の構造'!L$51</f>
        <v>64</v>
      </c>
      <c r="N57" s="163"/>
      <c r="O57" s="163"/>
      <c r="P57" s="163">
        <f>'将来負担比率（分子）の構造'!M$51</f>
        <v>44</v>
      </c>
    </row>
    <row r="58" spans="1:16" x14ac:dyDescent="0.15">
      <c r="A58" s="163" t="s">
        <v>41</v>
      </c>
      <c r="B58" s="163"/>
      <c r="C58" s="163"/>
      <c r="D58" s="163">
        <f>'将来負担比率（分子）の構造'!I$50</f>
        <v>2053</v>
      </c>
      <c r="E58" s="163"/>
      <c r="F58" s="163"/>
      <c r="G58" s="163">
        <f>'将来負担比率（分子）の構造'!J$50</f>
        <v>2066</v>
      </c>
      <c r="H58" s="163"/>
      <c r="I58" s="163"/>
      <c r="J58" s="163">
        <f>'将来負担比率（分子）の構造'!K$50</f>
        <v>1995</v>
      </c>
      <c r="K58" s="163"/>
      <c r="L58" s="163"/>
      <c r="M58" s="163">
        <f>'将来負担比率（分子）の構造'!L$50</f>
        <v>1758</v>
      </c>
      <c r="N58" s="163"/>
      <c r="O58" s="163"/>
      <c r="P58" s="163">
        <f>'将来負担比率（分子）の構造'!M$50</f>
        <v>1629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218</v>
      </c>
      <c r="C62" s="163"/>
      <c r="D62" s="163"/>
      <c r="E62" s="163">
        <f>'将来負担比率（分子）の構造'!J$45</f>
        <v>217</v>
      </c>
      <c r="F62" s="163"/>
      <c r="G62" s="163"/>
      <c r="H62" s="163">
        <f>'将来負担比率（分子）の構造'!K$45</f>
        <v>322</v>
      </c>
      <c r="I62" s="163"/>
      <c r="J62" s="163"/>
      <c r="K62" s="163">
        <f>'将来負担比率（分子）の構造'!L$45</f>
        <v>183</v>
      </c>
      <c r="L62" s="163"/>
      <c r="M62" s="163"/>
      <c r="N62" s="163">
        <f>'将来負担比率（分子）の構造'!M$45</f>
        <v>534</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895</v>
      </c>
      <c r="C64" s="163"/>
      <c r="D64" s="163"/>
      <c r="E64" s="163">
        <f>'将来負担比率（分子）の構造'!J$43</f>
        <v>855</v>
      </c>
      <c r="F64" s="163"/>
      <c r="G64" s="163"/>
      <c r="H64" s="163">
        <f>'将来負担比率（分子）の構造'!K$43</f>
        <v>842</v>
      </c>
      <c r="I64" s="163"/>
      <c r="J64" s="163"/>
      <c r="K64" s="163">
        <f>'将来負担比率（分子）の構造'!L$43</f>
        <v>864</v>
      </c>
      <c r="L64" s="163"/>
      <c r="M64" s="163"/>
      <c r="N64" s="163">
        <f>'将来負担比率（分子）の構造'!M$43</f>
        <v>834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5411</v>
      </c>
      <c r="C66" s="163"/>
      <c r="D66" s="163"/>
      <c r="E66" s="163">
        <f>'将来負担比率（分子）の構造'!J$41</f>
        <v>5039</v>
      </c>
      <c r="F66" s="163"/>
      <c r="G66" s="163"/>
      <c r="H66" s="163">
        <f>'将来負担比率（分子）の構造'!K$41</f>
        <v>4547</v>
      </c>
      <c r="I66" s="163"/>
      <c r="J66" s="163"/>
      <c r="K66" s="163">
        <f>'将来負担比率（分子）の構造'!L$41</f>
        <v>4155</v>
      </c>
      <c r="L66" s="163"/>
      <c r="M66" s="163"/>
      <c r="N66" s="163">
        <f>'将来負担比率（分子）の構造'!M$41</f>
        <v>3756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268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1151</v>
      </c>
      <c r="C72" s="167">
        <f>基金残高に係る経年分析!G55</f>
        <v>1002</v>
      </c>
      <c r="D72" s="167">
        <f>基金残高に係る経年分析!H55</f>
        <v>885</v>
      </c>
    </row>
    <row r="73" spans="1:16" x14ac:dyDescent="0.15">
      <c r="A73" s="166" t="s">
        <v>74</v>
      </c>
      <c r="B73" s="167">
        <f>基金残高に係る経年分析!F56</f>
        <v>162</v>
      </c>
      <c r="C73" s="167">
        <f>基金残高に係る経年分析!G56</f>
        <v>121</v>
      </c>
      <c r="D73" s="167">
        <f>基金残高に係る経年分析!H56</f>
        <v>73</v>
      </c>
    </row>
    <row r="74" spans="1:16" x14ac:dyDescent="0.15">
      <c r="A74" s="166" t="s">
        <v>75</v>
      </c>
      <c r="B74" s="167">
        <f>基金残高に係る経年分析!F57</f>
        <v>658</v>
      </c>
      <c r="C74" s="167">
        <f>基金残高に係る経年分析!G57</f>
        <v>619</v>
      </c>
      <c r="D74" s="167">
        <f>基金残高に係る経年分析!H57</f>
        <v>586</v>
      </c>
    </row>
  </sheetData>
  <sheetProtection algorithmName="SHA-512" hashValue="+fj3rb4n5PLoQc64BwSt75SH0bx5ixgNIEbRPbK3aJ2RJ0f+iW2u3wLdpzkKbKSW8SBLXtXBhq8OwccgkZsHzQ==" saltValue="gORISZ97Eu8NncELDWvI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C28" sqref="BC28:BM28"/>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247144</v>
      </c>
      <c r="S5" s="613"/>
      <c r="T5" s="613"/>
      <c r="U5" s="613"/>
      <c r="V5" s="613"/>
      <c r="W5" s="613"/>
      <c r="X5" s="613"/>
      <c r="Y5" s="614"/>
      <c r="Z5" s="615">
        <v>6.2</v>
      </c>
      <c r="AA5" s="615"/>
      <c r="AB5" s="615"/>
      <c r="AC5" s="615"/>
      <c r="AD5" s="616">
        <v>247144</v>
      </c>
      <c r="AE5" s="616"/>
      <c r="AF5" s="616"/>
      <c r="AG5" s="616"/>
      <c r="AH5" s="616"/>
      <c r="AI5" s="616"/>
      <c r="AJ5" s="616"/>
      <c r="AK5" s="616"/>
      <c r="AL5" s="617">
        <v>10.1</v>
      </c>
      <c r="AM5" s="618"/>
      <c r="AN5" s="618"/>
      <c r="AO5" s="619"/>
      <c r="AP5" s="609" t="s">
        <v>216</v>
      </c>
      <c r="AQ5" s="610"/>
      <c r="AR5" s="610"/>
      <c r="AS5" s="610"/>
      <c r="AT5" s="610"/>
      <c r="AU5" s="610"/>
      <c r="AV5" s="610"/>
      <c r="AW5" s="610"/>
      <c r="AX5" s="610"/>
      <c r="AY5" s="610"/>
      <c r="AZ5" s="610"/>
      <c r="BA5" s="610"/>
      <c r="BB5" s="610"/>
      <c r="BC5" s="610"/>
      <c r="BD5" s="610"/>
      <c r="BE5" s="610"/>
      <c r="BF5" s="611"/>
      <c r="BG5" s="623">
        <v>246125</v>
      </c>
      <c r="BH5" s="624"/>
      <c r="BI5" s="624"/>
      <c r="BJ5" s="624"/>
      <c r="BK5" s="624"/>
      <c r="BL5" s="624"/>
      <c r="BM5" s="624"/>
      <c r="BN5" s="625"/>
      <c r="BO5" s="626">
        <v>99.6</v>
      </c>
      <c r="BP5" s="626"/>
      <c r="BQ5" s="626"/>
      <c r="BR5" s="626"/>
      <c r="BS5" s="627">
        <v>1242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73605</v>
      </c>
      <c r="S6" s="624"/>
      <c r="T6" s="624"/>
      <c r="U6" s="624"/>
      <c r="V6" s="624"/>
      <c r="W6" s="624"/>
      <c r="X6" s="624"/>
      <c r="Y6" s="625"/>
      <c r="Z6" s="626">
        <v>1.8</v>
      </c>
      <c r="AA6" s="626"/>
      <c r="AB6" s="626"/>
      <c r="AC6" s="626"/>
      <c r="AD6" s="627">
        <v>73605</v>
      </c>
      <c r="AE6" s="627"/>
      <c r="AF6" s="627"/>
      <c r="AG6" s="627"/>
      <c r="AH6" s="627"/>
      <c r="AI6" s="627"/>
      <c r="AJ6" s="627"/>
      <c r="AK6" s="627"/>
      <c r="AL6" s="628">
        <v>3</v>
      </c>
      <c r="AM6" s="629"/>
      <c r="AN6" s="629"/>
      <c r="AO6" s="630"/>
      <c r="AP6" s="620" t="s">
        <v>221</v>
      </c>
      <c r="AQ6" s="621"/>
      <c r="AR6" s="621"/>
      <c r="AS6" s="621"/>
      <c r="AT6" s="621"/>
      <c r="AU6" s="621"/>
      <c r="AV6" s="621"/>
      <c r="AW6" s="621"/>
      <c r="AX6" s="621"/>
      <c r="AY6" s="621"/>
      <c r="AZ6" s="621"/>
      <c r="BA6" s="621"/>
      <c r="BB6" s="621"/>
      <c r="BC6" s="621"/>
      <c r="BD6" s="621"/>
      <c r="BE6" s="621"/>
      <c r="BF6" s="622"/>
      <c r="BG6" s="623">
        <v>246125</v>
      </c>
      <c r="BH6" s="624"/>
      <c r="BI6" s="624"/>
      <c r="BJ6" s="624"/>
      <c r="BK6" s="624"/>
      <c r="BL6" s="624"/>
      <c r="BM6" s="624"/>
      <c r="BN6" s="625"/>
      <c r="BO6" s="626">
        <v>99.6</v>
      </c>
      <c r="BP6" s="626"/>
      <c r="BQ6" s="626"/>
      <c r="BR6" s="626"/>
      <c r="BS6" s="627">
        <v>1242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35895</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35894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80</v>
      </c>
      <c r="S7" s="624"/>
      <c r="T7" s="624"/>
      <c r="U7" s="624"/>
      <c r="V7" s="624"/>
      <c r="W7" s="624"/>
      <c r="X7" s="624"/>
      <c r="Y7" s="625"/>
      <c r="Z7" s="626">
        <v>0</v>
      </c>
      <c r="AA7" s="626"/>
      <c r="AB7" s="626"/>
      <c r="AC7" s="626"/>
      <c r="AD7" s="627">
        <v>80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73532</v>
      </c>
      <c r="BH7" s="624"/>
      <c r="BI7" s="624"/>
      <c r="BJ7" s="624"/>
      <c r="BK7" s="624"/>
      <c r="BL7" s="624"/>
      <c r="BM7" s="624"/>
      <c r="BN7" s="625"/>
      <c r="BO7" s="626">
        <v>29.8</v>
      </c>
      <c r="BP7" s="626"/>
      <c r="BQ7" s="626"/>
      <c r="BR7" s="626"/>
      <c r="BS7" s="627">
        <v>1242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657293</v>
      </c>
      <c r="CS7" s="624"/>
      <c r="CT7" s="624"/>
      <c r="CU7" s="624"/>
      <c r="CV7" s="624"/>
      <c r="CW7" s="624"/>
      <c r="CX7" s="624"/>
      <c r="CY7" s="625"/>
      <c r="CZ7" s="626">
        <v>16.899999999999999</v>
      </c>
      <c r="DA7" s="626"/>
      <c r="DB7" s="626"/>
      <c r="DC7" s="626"/>
      <c r="DD7" s="632">
        <v>37480</v>
      </c>
      <c r="DE7" s="624"/>
      <c r="DF7" s="624"/>
      <c r="DG7" s="624"/>
      <c r="DH7" s="624"/>
      <c r="DI7" s="624"/>
      <c r="DJ7" s="624"/>
      <c r="DK7" s="624"/>
      <c r="DL7" s="624"/>
      <c r="DM7" s="624"/>
      <c r="DN7" s="624"/>
      <c r="DO7" s="624"/>
      <c r="DP7" s="625"/>
      <c r="DQ7" s="632">
        <v>569609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769</v>
      </c>
      <c r="S8" s="624"/>
      <c r="T8" s="624"/>
      <c r="U8" s="624"/>
      <c r="V8" s="624"/>
      <c r="W8" s="624"/>
      <c r="X8" s="624"/>
      <c r="Y8" s="625"/>
      <c r="Z8" s="626">
        <v>0</v>
      </c>
      <c r="AA8" s="626"/>
      <c r="AB8" s="626"/>
      <c r="AC8" s="626"/>
      <c r="AD8" s="627">
        <v>769</v>
      </c>
      <c r="AE8" s="627"/>
      <c r="AF8" s="627"/>
      <c r="AG8" s="627"/>
      <c r="AH8" s="627"/>
      <c r="AI8" s="627"/>
      <c r="AJ8" s="627"/>
      <c r="AK8" s="627"/>
      <c r="AL8" s="628">
        <v>0</v>
      </c>
      <c r="AM8" s="629"/>
      <c r="AN8" s="629"/>
      <c r="AO8" s="630"/>
      <c r="AP8" s="620" t="s">
        <v>227</v>
      </c>
      <c r="AQ8" s="621"/>
      <c r="AR8" s="621"/>
      <c r="AS8" s="621"/>
      <c r="AT8" s="621"/>
      <c r="AU8" s="621"/>
      <c r="AV8" s="621"/>
      <c r="AW8" s="621"/>
      <c r="AX8" s="621"/>
      <c r="AY8" s="621"/>
      <c r="AZ8" s="621"/>
      <c r="BA8" s="621"/>
      <c r="BB8" s="621"/>
      <c r="BC8" s="621"/>
      <c r="BD8" s="621"/>
      <c r="BE8" s="621"/>
      <c r="BF8" s="622"/>
      <c r="BG8" s="623">
        <v>2031</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519710</v>
      </c>
      <c r="CS8" s="624"/>
      <c r="CT8" s="624"/>
      <c r="CU8" s="624"/>
      <c r="CV8" s="624"/>
      <c r="CW8" s="624"/>
      <c r="CX8" s="624"/>
      <c r="CY8" s="625"/>
      <c r="CZ8" s="626">
        <v>13.4</v>
      </c>
      <c r="DA8" s="626"/>
      <c r="DB8" s="626"/>
      <c r="DC8" s="626"/>
      <c r="DD8" s="632">
        <v>6908</v>
      </c>
      <c r="DE8" s="624"/>
      <c r="DF8" s="624"/>
      <c r="DG8" s="624"/>
      <c r="DH8" s="624"/>
      <c r="DI8" s="624"/>
      <c r="DJ8" s="624"/>
      <c r="DK8" s="624"/>
      <c r="DL8" s="624"/>
      <c r="DM8" s="624"/>
      <c r="DN8" s="624"/>
      <c r="DO8" s="624"/>
      <c r="DP8" s="625"/>
      <c r="DQ8" s="632">
        <v>376177</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1181</v>
      </c>
      <c r="S9" s="624"/>
      <c r="T9" s="624"/>
      <c r="U9" s="624"/>
      <c r="V9" s="624"/>
      <c r="W9" s="624"/>
      <c r="X9" s="624"/>
      <c r="Y9" s="625"/>
      <c r="Z9" s="626">
        <v>0</v>
      </c>
      <c r="AA9" s="626"/>
      <c r="AB9" s="626"/>
      <c r="AC9" s="626"/>
      <c r="AD9" s="627">
        <v>1181</v>
      </c>
      <c r="AE9" s="627"/>
      <c r="AF9" s="627"/>
      <c r="AG9" s="627"/>
      <c r="AH9" s="627"/>
      <c r="AI9" s="627"/>
      <c r="AJ9" s="627"/>
      <c r="AK9" s="627"/>
      <c r="AL9" s="628">
        <v>0</v>
      </c>
      <c r="AM9" s="629"/>
      <c r="AN9" s="629"/>
      <c r="AO9" s="630"/>
      <c r="AP9" s="620" t="s">
        <v>230</v>
      </c>
      <c r="AQ9" s="621"/>
      <c r="AR9" s="621"/>
      <c r="AS9" s="621"/>
      <c r="AT9" s="621"/>
      <c r="AU9" s="621"/>
      <c r="AV9" s="621"/>
      <c r="AW9" s="621"/>
      <c r="AX9" s="621"/>
      <c r="AY9" s="621"/>
      <c r="AZ9" s="621"/>
      <c r="BA9" s="621"/>
      <c r="BB9" s="621"/>
      <c r="BC9" s="621"/>
      <c r="BD9" s="621"/>
      <c r="BE9" s="621"/>
      <c r="BF9" s="622"/>
      <c r="BG9" s="623">
        <v>62347</v>
      </c>
      <c r="BH9" s="624"/>
      <c r="BI9" s="624"/>
      <c r="BJ9" s="624"/>
      <c r="BK9" s="624"/>
      <c r="BL9" s="624"/>
      <c r="BM9" s="624"/>
      <c r="BN9" s="625"/>
      <c r="BO9" s="626">
        <v>25.2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333759</v>
      </c>
      <c r="CS9" s="624"/>
      <c r="CT9" s="624"/>
      <c r="CU9" s="624"/>
      <c r="CV9" s="624"/>
      <c r="CW9" s="624"/>
      <c r="CX9" s="624"/>
      <c r="CY9" s="625"/>
      <c r="CZ9" s="626">
        <v>8.6</v>
      </c>
      <c r="DA9" s="626"/>
      <c r="DB9" s="626"/>
      <c r="DC9" s="626"/>
      <c r="DD9" s="632">
        <v>8028</v>
      </c>
      <c r="DE9" s="624"/>
      <c r="DF9" s="624"/>
      <c r="DG9" s="624"/>
      <c r="DH9" s="624"/>
      <c r="DI9" s="624"/>
      <c r="DJ9" s="624"/>
      <c r="DK9" s="624"/>
      <c r="DL9" s="624"/>
      <c r="DM9" s="624"/>
      <c r="DN9" s="624"/>
      <c r="DO9" s="624"/>
      <c r="DP9" s="625"/>
      <c r="DQ9" s="632">
        <v>281094</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4806</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15112</v>
      </c>
      <c r="CS10" s="624"/>
      <c r="CT10" s="624"/>
      <c r="CU10" s="624"/>
      <c r="CV10" s="624"/>
      <c r="CW10" s="624"/>
      <c r="CX10" s="624"/>
      <c r="CY10" s="625"/>
      <c r="CZ10" s="626">
        <v>0.4</v>
      </c>
      <c r="DA10" s="626"/>
      <c r="DB10" s="626"/>
      <c r="DC10" s="626"/>
      <c r="DD10" s="632" t="s">
        <v>122</v>
      </c>
      <c r="DE10" s="624"/>
      <c r="DF10" s="624"/>
      <c r="DG10" s="624"/>
      <c r="DH10" s="624"/>
      <c r="DI10" s="624"/>
      <c r="DJ10" s="624"/>
      <c r="DK10" s="624"/>
      <c r="DL10" s="624"/>
      <c r="DM10" s="624"/>
      <c r="DN10" s="624"/>
      <c r="DO10" s="624"/>
      <c r="DP10" s="625"/>
      <c r="DQ10" s="632">
        <v>112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42339</v>
      </c>
      <c r="S11" s="624"/>
      <c r="T11" s="624"/>
      <c r="U11" s="624"/>
      <c r="V11" s="624"/>
      <c r="W11" s="624"/>
      <c r="X11" s="624"/>
      <c r="Y11" s="625"/>
      <c r="Z11" s="628">
        <v>1.1000000000000001</v>
      </c>
      <c r="AA11" s="629"/>
      <c r="AB11" s="629"/>
      <c r="AC11" s="635"/>
      <c r="AD11" s="632">
        <v>42339</v>
      </c>
      <c r="AE11" s="624"/>
      <c r="AF11" s="624"/>
      <c r="AG11" s="624"/>
      <c r="AH11" s="624"/>
      <c r="AI11" s="624"/>
      <c r="AJ11" s="624"/>
      <c r="AK11" s="625"/>
      <c r="AL11" s="628">
        <v>1.7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4348</v>
      </c>
      <c r="BH11" s="624"/>
      <c r="BI11" s="624"/>
      <c r="BJ11" s="624"/>
      <c r="BK11" s="624"/>
      <c r="BL11" s="624"/>
      <c r="BM11" s="624"/>
      <c r="BN11" s="625"/>
      <c r="BO11" s="626">
        <v>1.8</v>
      </c>
      <c r="BP11" s="626"/>
      <c r="BQ11" s="626"/>
      <c r="BR11" s="626"/>
      <c r="BS11" s="627">
        <v>1242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349793</v>
      </c>
      <c r="CS11" s="624"/>
      <c r="CT11" s="624"/>
      <c r="CU11" s="624"/>
      <c r="CV11" s="624"/>
      <c r="CW11" s="624"/>
      <c r="CX11" s="624"/>
      <c r="CY11" s="625"/>
      <c r="CZ11" s="626">
        <v>9</v>
      </c>
      <c r="DA11" s="626"/>
      <c r="DB11" s="626"/>
      <c r="DC11" s="626"/>
      <c r="DD11" s="632">
        <v>44906</v>
      </c>
      <c r="DE11" s="624"/>
      <c r="DF11" s="624"/>
      <c r="DG11" s="624"/>
      <c r="DH11" s="624"/>
      <c r="DI11" s="624"/>
      <c r="DJ11" s="624"/>
      <c r="DK11" s="624"/>
      <c r="DL11" s="624"/>
      <c r="DM11" s="624"/>
      <c r="DN11" s="624"/>
      <c r="DO11" s="624"/>
      <c r="DP11" s="625"/>
      <c r="DQ11" s="632">
        <v>234944</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156111</v>
      </c>
      <c r="BH12" s="624"/>
      <c r="BI12" s="624"/>
      <c r="BJ12" s="624"/>
      <c r="BK12" s="624"/>
      <c r="BL12" s="624"/>
      <c r="BM12" s="624"/>
      <c r="BN12" s="625"/>
      <c r="BO12" s="626">
        <v>63.2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287450</v>
      </c>
      <c r="CS12" s="624"/>
      <c r="CT12" s="624"/>
      <c r="CU12" s="624"/>
      <c r="CV12" s="624"/>
      <c r="CW12" s="624"/>
      <c r="CX12" s="624"/>
      <c r="CY12" s="625"/>
      <c r="CZ12" s="626">
        <v>7.4</v>
      </c>
      <c r="DA12" s="626"/>
      <c r="DB12" s="626"/>
      <c r="DC12" s="626"/>
      <c r="DD12" s="632">
        <v>37587</v>
      </c>
      <c r="DE12" s="624"/>
      <c r="DF12" s="624"/>
      <c r="DG12" s="624"/>
      <c r="DH12" s="624"/>
      <c r="DI12" s="624"/>
      <c r="DJ12" s="624"/>
      <c r="DK12" s="624"/>
      <c r="DL12" s="624"/>
      <c r="DM12" s="624"/>
      <c r="DN12" s="624"/>
      <c r="DO12" s="624"/>
      <c r="DP12" s="625"/>
      <c r="DQ12" s="632">
        <v>175585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149606</v>
      </c>
      <c r="BH13" s="624"/>
      <c r="BI13" s="624"/>
      <c r="BJ13" s="624"/>
      <c r="BK13" s="624"/>
      <c r="BL13" s="624"/>
      <c r="BM13" s="624"/>
      <c r="BN13" s="625"/>
      <c r="BO13" s="626">
        <v>60.5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603735</v>
      </c>
      <c r="CS13" s="624"/>
      <c r="CT13" s="624"/>
      <c r="CU13" s="624"/>
      <c r="CV13" s="624"/>
      <c r="CW13" s="624"/>
      <c r="CX13" s="624"/>
      <c r="CY13" s="625"/>
      <c r="CZ13" s="626">
        <v>15.5</v>
      </c>
      <c r="DA13" s="626"/>
      <c r="DB13" s="626"/>
      <c r="DC13" s="626"/>
      <c r="DD13" s="632">
        <v>409264</v>
      </c>
      <c r="DE13" s="624"/>
      <c r="DF13" s="624"/>
      <c r="DG13" s="624"/>
      <c r="DH13" s="624"/>
      <c r="DI13" s="624"/>
      <c r="DJ13" s="624"/>
      <c r="DK13" s="624"/>
      <c r="DL13" s="624"/>
      <c r="DM13" s="624"/>
      <c r="DN13" s="624"/>
      <c r="DO13" s="624"/>
      <c r="DP13" s="625"/>
      <c r="DQ13" s="632">
        <v>225488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4929</v>
      </c>
      <c r="BH14" s="624"/>
      <c r="BI14" s="624"/>
      <c r="BJ14" s="624"/>
      <c r="BK14" s="624"/>
      <c r="BL14" s="624"/>
      <c r="BM14" s="624"/>
      <c r="BN14" s="625"/>
      <c r="BO14" s="626">
        <v>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143856</v>
      </c>
      <c r="CS14" s="624"/>
      <c r="CT14" s="624"/>
      <c r="CU14" s="624"/>
      <c r="CV14" s="624"/>
      <c r="CW14" s="624"/>
      <c r="CX14" s="624"/>
      <c r="CY14" s="625"/>
      <c r="CZ14" s="626">
        <v>3.7</v>
      </c>
      <c r="DA14" s="626"/>
      <c r="DB14" s="626"/>
      <c r="DC14" s="626"/>
      <c r="DD14" s="632">
        <v>4026</v>
      </c>
      <c r="DE14" s="624"/>
      <c r="DF14" s="624"/>
      <c r="DG14" s="624"/>
      <c r="DH14" s="624"/>
      <c r="DI14" s="624"/>
      <c r="DJ14" s="624"/>
      <c r="DK14" s="624"/>
      <c r="DL14" s="624"/>
      <c r="DM14" s="624"/>
      <c r="DN14" s="624"/>
      <c r="DO14" s="624"/>
      <c r="DP14" s="625"/>
      <c r="DQ14" s="632">
        <v>140956</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6815</v>
      </c>
      <c r="S15" s="624"/>
      <c r="T15" s="624"/>
      <c r="U15" s="624"/>
      <c r="V15" s="624"/>
      <c r="W15" s="624"/>
      <c r="X15" s="624"/>
      <c r="Y15" s="625"/>
      <c r="Z15" s="626">
        <v>0.2</v>
      </c>
      <c r="AA15" s="626"/>
      <c r="AB15" s="626"/>
      <c r="AC15" s="626"/>
      <c r="AD15" s="627">
        <v>6815</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11553</v>
      </c>
      <c r="BH15" s="624"/>
      <c r="BI15" s="624"/>
      <c r="BJ15" s="624"/>
      <c r="BK15" s="624"/>
      <c r="BL15" s="624"/>
      <c r="BM15" s="624"/>
      <c r="BN15" s="625"/>
      <c r="BO15" s="626">
        <v>4.7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280200</v>
      </c>
      <c r="CS15" s="624"/>
      <c r="CT15" s="624"/>
      <c r="CU15" s="624"/>
      <c r="CV15" s="624"/>
      <c r="CW15" s="624"/>
      <c r="CX15" s="624"/>
      <c r="CY15" s="625"/>
      <c r="CZ15" s="626">
        <v>7.2</v>
      </c>
      <c r="DA15" s="626"/>
      <c r="DB15" s="626"/>
      <c r="DC15" s="626"/>
      <c r="DD15" s="632">
        <v>17617</v>
      </c>
      <c r="DE15" s="624"/>
      <c r="DF15" s="624"/>
      <c r="DG15" s="624"/>
      <c r="DH15" s="624"/>
      <c r="DI15" s="624"/>
      <c r="DJ15" s="624"/>
      <c r="DK15" s="624"/>
      <c r="DL15" s="624"/>
      <c r="DM15" s="624"/>
      <c r="DN15" s="624"/>
      <c r="DO15" s="624"/>
      <c r="DP15" s="625"/>
      <c r="DQ15" s="632">
        <v>255760</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3626</v>
      </c>
      <c r="S16" s="624"/>
      <c r="T16" s="624"/>
      <c r="U16" s="624"/>
      <c r="V16" s="624"/>
      <c r="W16" s="624"/>
      <c r="X16" s="624"/>
      <c r="Y16" s="625"/>
      <c r="Z16" s="626">
        <v>0.1</v>
      </c>
      <c r="AA16" s="626"/>
      <c r="AB16" s="626"/>
      <c r="AC16" s="626"/>
      <c r="AD16" s="627">
        <v>3626</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5641</v>
      </c>
      <c r="S17" s="624"/>
      <c r="T17" s="624"/>
      <c r="U17" s="624"/>
      <c r="V17" s="624"/>
      <c r="W17" s="624"/>
      <c r="X17" s="624"/>
      <c r="Y17" s="625"/>
      <c r="Z17" s="626">
        <v>0.1</v>
      </c>
      <c r="AA17" s="626"/>
      <c r="AB17" s="626"/>
      <c r="AC17" s="626"/>
      <c r="AD17" s="627">
        <v>5641</v>
      </c>
      <c r="AE17" s="627"/>
      <c r="AF17" s="627"/>
      <c r="AG17" s="627"/>
      <c r="AH17" s="627"/>
      <c r="AI17" s="627"/>
      <c r="AJ17" s="627"/>
      <c r="AK17" s="627"/>
      <c r="AL17" s="628">
        <v>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665041</v>
      </c>
      <c r="CS17" s="624"/>
      <c r="CT17" s="624"/>
      <c r="CU17" s="624"/>
      <c r="CV17" s="624"/>
      <c r="CW17" s="624"/>
      <c r="CX17" s="624"/>
      <c r="CY17" s="625"/>
      <c r="CZ17" s="626">
        <v>17.100000000000001</v>
      </c>
      <c r="DA17" s="626"/>
      <c r="DB17" s="626"/>
      <c r="DC17" s="626"/>
      <c r="DD17" s="632" t="s">
        <v>122</v>
      </c>
      <c r="DE17" s="624"/>
      <c r="DF17" s="624"/>
      <c r="DG17" s="624"/>
      <c r="DH17" s="624"/>
      <c r="DI17" s="624"/>
      <c r="DJ17" s="624"/>
      <c r="DK17" s="624"/>
      <c r="DL17" s="624"/>
      <c r="DM17" s="624"/>
      <c r="DN17" s="624"/>
      <c r="DO17" s="624"/>
      <c r="DP17" s="625"/>
      <c r="DQ17" s="632">
        <v>641483</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79</v>
      </c>
      <c r="S18" s="624"/>
      <c r="T18" s="624"/>
      <c r="U18" s="624"/>
      <c r="V18" s="624"/>
      <c r="W18" s="624"/>
      <c r="X18" s="624"/>
      <c r="Y18" s="625"/>
      <c r="Z18" s="626">
        <v>0</v>
      </c>
      <c r="AA18" s="626"/>
      <c r="AB18" s="626"/>
      <c r="AC18" s="626"/>
      <c r="AD18" s="627">
        <v>79</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5559</v>
      </c>
      <c r="S19" s="624"/>
      <c r="T19" s="624"/>
      <c r="U19" s="624"/>
      <c r="V19" s="624"/>
      <c r="W19" s="624"/>
      <c r="X19" s="624"/>
      <c r="Y19" s="625"/>
      <c r="Z19" s="626">
        <v>0.1</v>
      </c>
      <c r="AA19" s="626"/>
      <c r="AB19" s="626"/>
      <c r="AC19" s="626"/>
      <c r="AD19" s="627">
        <v>5559</v>
      </c>
      <c r="AE19" s="627"/>
      <c r="AF19" s="627"/>
      <c r="AG19" s="627"/>
      <c r="AH19" s="627"/>
      <c r="AI19" s="627"/>
      <c r="AJ19" s="627"/>
      <c r="AK19" s="627"/>
      <c r="AL19" s="628">
        <v>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1019</v>
      </c>
      <c r="BH19" s="624"/>
      <c r="BI19" s="624"/>
      <c r="BJ19" s="624"/>
      <c r="BK19" s="624"/>
      <c r="BL19" s="624"/>
      <c r="BM19" s="624"/>
      <c r="BN19" s="625"/>
      <c r="BO19" s="626">
        <v>0.4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3</v>
      </c>
      <c r="S20" s="624"/>
      <c r="T20" s="624"/>
      <c r="U20" s="624"/>
      <c r="V20" s="624"/>
      <c r="W20" s="624"/>
      <c r="X20" s="624"/>
      <c r="Y20" s="625"/>
      <c r="Z20" s="626">
        <v>0</v>
      </c>
      <c r="AA20" s="626"/>
      <c r="AB20" s="626"/>
      <c r="AC20" s="626"/>
      <c r="AD20" s="627">
        <v>3</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1019</v>
      </c>
      <c r="BH20" s="624"/>
      <c r="BI20" s="624"/>
      <c r="BJ20" s="624"/>
      <c r="BK20" s="624"/>
      <c r="BL20" s="624"/>
      <c r="BM20" s="624"/>
      <c r="BN20" s="625"/>
      <c r="BO20" s="626">
        <v>0.4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3891844</v>
      </c>
      <c r="CS20" s="624"/>
      <c r="CT20" s="624"/>
      <c r="CU20" s="624"/>
      <c r="CV20" s="624"/>
      <c r="CW20" s="624"/>
      <c r="CX20" s="624"/>
      <c r="CY20" s="625"/>
      <c r="CZ20" s="626">
        <v>100</v>
      </c>
      <c r="DA20" s="626"/>
      <c r="DB20" s="626"/>
      <c r="DC20" s="626"/>
      <c r="DD20" s="632">
        <v>565816</v>
      </c>
      <c r="DE20" s="624"/>
      <c r="DF20" s="624"/>
      <c r="DG20" s="624"/>
      <c r="DH20" s="624"/>
      <c r="DI20" s="624"/>
      <c r="DJ20" s="624"/>
      <c r="DK20" s="624"/>
      <c r="DL20" s="624"/>
      <c r="DM20" s="624"/>
      <c r="DN20" s="624"/>
      <c r="DO20" s="624"/>
      <c r="DP20" s="625"/>
      <c r="DQ20" s="632">
        <v>2937102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2323420</v>
      </c>
      <c r="S21" s="624"/>
      <c r="T21" s="624"/>
      <c r="U21" s="624"/>
      <c r="V21" s="624"/>
      <c r="W21" s="624"/>
      <c r="X21" s="624"/>
      <c r="Y21" s="625"/>
      <c r="Z21" s="626">
        <v>58</v>
      </c>
      <c r="AA21" s="626"/>
      <c r="AB21" s="626"/>
      <c r="AC21" s="626"/>
      <c r="AD21" s="627">
        <v>2061908</v>
      </c>
      <c r="AE21" s="627"/>
      <c r="AF21" s="627"/>
      <c r="AG21" s="627"/>
      <c r="AH21" s="627"/>
      <c r="AI21" s="627"/>
      <c r="AJ21" s="627"/>
      <c r="AK21" s="627"/>
      <c r="AL21" s="628">
        <v>84.4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1019</v>
      </c>
      <c r="BH21" s="624"/>
      <c r="BI21" s="624"/>
      <c r="BJ21" s="624"/>
      <c r="BK21" s="624"/>
      <c r="BL21" s="624"/>
      <c r="BM21" s="624"/>
      <c r="BN21" s="625"/>
      <c r="BO21" s="626">
        <v>0.4</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2061908</v>
      </c>
      <c r="S22" s="624"/>
      <c r="T22" s="624"/>
      <c r="U22" s="624"/>
      <c r="V22" s="624"/>
      <c r="W22" s="624"/>
      <c r="X22" s="624"/>
      <c r="Y22" s="625"/>
      <c r="Z22" s="626">
        <v>51.5</v>
      </c>
      <c r="AA22" s="626"/>
      <c r="AB22" s="626"/>
      <c r="AC22" s="626"/>
      <c r="AD22" s="627">
        <v>2061908</v>
      </c>
      <c r="AE22" s="627"/>
      <c r="AF22" s="627"/>
      <c r="AG22" s="627"/>
      <c r="AH22" s="627"/>
      <c r="AI22" s="627"/>
      <c r="AJ22" s="627"/>
      <c r="AK22" s="627"/>
      <c r="AL22" s="628">
        <v>84.4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261512</v>
      </c>
      <c r="S23" s="624"/>
      <c r="T23" s="624"/>
      <c r="U23" s="624"/>
      <c r="V23" s="624"/>
      <c r="W23" s="624"/>
      <c r="X23" s="624"/>
      <c r="Y23" s="625"/>
      <c r="Z23" s="626">
        <v>6.5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1365232</v>
      </c>
      <c r="CS24" s="613"/>
      <c r="CT24" s="613"/>
      <c r="CU24" s="613"/>
      <c r="CV24" s="613"/>
      <c r="CW24" s="613"/>
      <c r="CX24" s="613"/>
      <c r="CY24" s="614"/>
      <c r="CZ24" s="617">
        <v>35.1</v>
      </c>
      <c r="DA24" s="618"/>
      <c r="DB24" s="618"/>
      <c r="DC24" s="634"/>
      <c r="DD24" s="653">
        <v>1209676</v>
      </c>
      <c r="DE24" s="613"/>
      <c r="DF24" s="613"/>
      <c r="DG24" s="613"/>
      <c r="DH24" s="613"/>
      <c r="DI24" s="613"/>
      <c r="DJ24" s="613"/>
      <c r="DK24" s="614"/>
      <c r="DL24" s="653">
        <v>1196380</v>
      </c>
      <c r="DM24" s="613"/>
      <c r="DN24" s="613"/>
      <c r="DO24" s="613"/>
      <c r="DP24" s="613"/>
      <c r="DQ24" s="613"/>
      <c r="DR24" s="613"/>
      <c r="DS24" s="613"/>
      <c r="DT24" s="613"/>
      <c r="DU24" s="613"/>
      <c r="DV24" s="614"/>
      <c r="DW24" s="617">
        <v>48.9</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2704620</v>
      </c>
      <c r="S25" s="624"/>
      <c r="T25" s="624"/>
      <c r="U25" s="624"/>
      <c r="V25" s="624"/>
      <c r="W25" s="624"/>
      <c r="X25" s="624"/>
      <c r="Y25" s="625"/>
      <c r="Z25" s="626">
        <v>67.5</v>
      </c>
      <c r="AA25" s="626"/>
      <c r="AB25" s="626"/>
      <c r="AC25" s="626"/>
      <c r="AD25" s="627">
        <v>2443108</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547832</v>
      </c>
      <c r="CS25" s="654"/>
      <c r="CT25" s="654"/>
      <c r="CU25" s="654"/>
      <c r="CV25" s="654"/>
      <c r="CW25" s="654"/>
      <c r="CX25" s="654"/>
      <c r="CY25" s="655"/>
      <c r="CZ25" s="628">
        <v>14.1</v>
      </c>
      <c r="DA25" s="656"/>
      <c r="DB25" s="656"/>
      <c r="DC25" s="658"/>
      <c r="DD25" s="632">
        <v>522712</v>
      </c>
      <c r="DE25" s="654"/>
      <c r="DF25" s="654"/>
      <c r="DG25" s="654"/>
      <c r="DH25" s="654"/>
      <c r="DI25" s="654"/>
      <c r="DJ25" s="654"/>
      <c r="DK25" s="655"/>
      <c r="DL25" s="632">
        <v>511435</v>
      </c>
      <c r="DM25" s="654"/>
      <c r="DN25" s="654"/>
      <c r="DO25" s="654"/>
      <c r="DP25" s="654"/>
      <c r="DQ25" s="654"/>
      <c r="DR25" s="654"/>
      <c r="DS25" s="654"/>
      <c r="DT25" s="654"/>
      <c r="DU25" s="654"/>
      <c r="DV25" s="655"/>
      <c r="DW25" s="628">
        <v>20.9</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312539</v>
      </c>
      <c r="CS26" s="624"/>
      <c r="CT26" s="624"/>
      <c r="CU26" s="624"/>
      <c r="CV26" s="624"/>
      <c r="CW26" s="624"/>
      <c r="CX26" s="624"/>
      <c r="CY26" s="625"/>
      <c r="CZ26" s="628">
        <v>8</v>
      </c>
      <c r="DA26" s="656"/>
      <c r="DB26" s="656"/>
      <c r="DC26" s="658"/>
      <c r="DD26" s="632">
        <v>307130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496</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247144</v>
      </c>
      <c r="BH27" s="624"/>
      <c r="BI27" s="624"/>
      <c r="BJ27" s="624"/>
      <c r="BK27" s="624"/>
      <c r="BL27" s="624"/>
      <c r="BM27" s="624"/>
      <c r="BN27" s="625"/>
      <c r="BO27" s="626">
        <v>100</v>
      </c>
      <c r="BP27" s="626"/>
      <c r="BQ27" s="626"/>
      <c r="BR27" s="626"/>
      <c r="BS27" s="627">
        <v>1242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152359</v>
      </c>
      <c r="CS27" s="654"/>
      <c r="CT27" s="654"/>
      <c r="CU27" s="654"/>
      <c r="CV27" s="654"/>
      <c r="CW27" s="654"/>
      <c r="CX27" s="654"/>
      <c r="CY27" s="655"/>
      <c r="CZ27" s="628">
        <v>3.9</v>
      </c>
      <c r="DA27" s="656"/>
      <c r="DB27" s="656"/>
      <c r="DC27" s="658"/>
      <c r="DD27" s="632">
        <v>45481</v>
      </c>
      <c r="DE27" s="654"/>
      <c r="DF27" s="654"/>
      <c r="DG27" s="654"/>
      <c r="DH27" s="654"/>
      <c r="DI27" s="654"/>
      <c r="DJ27" s="654"/>
      <c r="DK27" s="655"/>
      <c r="DL27" s="632">
        <v>43462</v>
      </c>
      <c r="DM27" s="654"/>
      <c r="DN27" s="654"/>
      <c r="DO27" s="654"/>
      <c r="DP27" s="654"/>
      <c r="DQ27" s="654"/>
      <c r="DR27" s="654"/>
      <c r="DS27" s="654"/>
      <c r="DT27" s="654"/>
      <c r="DU27" s="654"/>
      <c r="DV27" s="655"/>
      <c r="DW27" s="628">
        <v>1.8</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56995</v>
      </c>
      <c r="S28" s="624"/>
      <c r="T28" s="624"/>
      <c r="U28" s="624"/>
      <c r="V28" s="624"/>
      <c r="W28" s="624"/>
      <c r="X28" s="624"/>
      <c r="Y28" s="625"/>
      <c r="Z28" s="626">
        <v>1.4</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665041</v>
      </c>
      <c r="CS28" s="624"/>
      <c r="CT28" s="624"/>
      <c r="CU28" s="624"/>
      <c r="CV28" s="624"/>
      <c r="CW28" s="624"/>
      <c r="CX28" s="624"/>
      <c r="CY28" s="625"/>
      <c r="CZ28" s="628">
        <v>17.100000000000001</v>
      </c>
      <c r="DA28" s="656"/>
      <c r="DB28" s="656"/>
      <c r="DC28" s="658"/>
      <c r="DD28" s="632">
        <v>641483</v>
      </c>
      <c r="DE28" s="624"/>
      <c r="DF28" s="624"/>
      <c r="DG28" s="624"/>
      <c r="DH28" s="624"/>
      <c r="DI28" s="624"/>
      <c r="DJ28" s="624"/>
      <c r="DK28" s="625"/>
      <c r="DL28" s="632">
        <v>641483</v>
      </c>
      <c r="DM28" s="624"/>
      <c r="DN28" s="624"/>
      <c r="DO28" s="624"/>
      <c r="DP28" s="624"/>
      <c r="DQ28" s="624"/>
      <c r="DR28" s="624"/>
      <c r="DS28" s="624"/>
      <c r="DT28" s="624"/>
      <c r="DU28" s="624"/>
      <c r="DV28" s="625"/>
      <c r="DW28" s="628">
        <v>26.2</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851</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663930</v>
      </c>
      <c r="CS29" s="654"/>
      <c r="CT29" s="654"/>
      <c r="CU29" s="654"/>
      <c r="CV29" s="654"/>
      <c r="CW29" s="654"/>
      <c r="CX29" s="654"/>
      <c r="CY29" s="655"/>
      <c r="CZ29" s="628">
        <v>17.100000000000001</v>
      </c>
      <c r="DA29" s="656"/>
      <c r="DB29" s="656"/>
      <c r="DC29" s="658"/>
      <c r="DD29" s="632">
        <v>640372</v>
      </c>
      <c r="DE29" s="654"/>
      <c r="DF29" s="654"/>
      <c r="DG29" s="654"/>
      <c r="DH29" s="654"/>
      <c r="DI29" s="654"/>
      <c r="DJ29" s="654"/>
      <c r="DK29" s="655"/>
      <c r="DL29" s="632">
        <v>640372</v>
      </c>
      <c r="DM29" s="654"/>
      <c r="DN29" s="654"/>
      <c r="DO29" s="654"/>
      <c r="DP29" s="654"/>
      <c r="DQ29" s="654"/>
      <c r="DR29" s="654"/>
      <c r="DS29" s="654"/>
      <c r="DT29" s="654"/>
      <c r="DU29" s="654"/>
      <c r="DV29" s="655"/>
      <c r="DW29" s="628">
        <v>26.2</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352969</v>
      </c>
      <c r="S30" s="624"/>
      <c r="T30" s="624"/>
      <c r="U30" s="624"/>
      <c r="V30" s="624"/>
      <c r="W30" s="624"/>
      <c r="X30" s="624"/>
      <c r="Y30" s="625"/>
      <c r="Z30" s="626">
        <v>8.8000000000000007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648870</v>
      </c>
      <c r="CS30" s="624"/>
      <c r="CT30" s="624"/>
      <c r="CU30" s="624"/>
      <c r="CV30" s="624"/>
      <c r="CW30" s="624"/>
      <c r="CX30" s="624"/>
      <c r="CY30" s="625"/>
      <c r="CZ30" s="628">
        <v>16.7</v>
      </c>
      <c r="DA30" s="656"/>
      <c r="DB30" s="656"/>
      <c r="DC30" s="658"/>
      <c r="DD30" s="632">
        <v>625312</v>
      </c>
      <c r="DE30" s="624"/>
      <c r="DF30" s="624"/>
      <c r="DG30" s="624"/>
      <c r="DH30" s="624"/>
      <c r="DI30" s="624"/>
      <c r="DJ30" s="624"/>
      <c r="DK30" s="625"/>
      <c r="DL30" s="632">
        <v>625312</v>
      </c>
      <c r="DM30" s="624"/>
      <c r="DN30" s="624"/>
      <c r="DO30" s="624"/>
      <c r="DP30" s="624"/>
      <c r="DQ30" s="624"/>
      <c r="DR30" s="624"/>
      <c r="DS30" s="624"/>
      <c r="DT30" s="624"/>
      <c r="DU30" s="624"/>
      <c r="DV30" s="625"/>
      <c r="DW30" s="628">
        <v>25.5</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7" t="s">
        <v>298</v>
      </c>
      <c r="AQ31" s="668"/>
      <c r="AR31" s="668"/>
      <c r="AS31" s="668"/>
      <c r="AT31" s="673" t="s">
        <v>299</v>
      </c>
      <c r="AU31" s="206"/>
      <c r="AV31" s="206"/>
      <c r="AW31" s="206"/>
      <c r="AX31" s="609" t="s">
        <v>177</v>
      </c>
      <c r="AY31" s="610"/>
      <c r="AZ31" s="610"/>
      <c r="BA31" s="610"/>
      <c r="BB31" s="610"/>
      <c r="BC31" s="610"/>
      <c r="BD31" s="610"/>
      <c r="BE31" s="610"/>
      <c r="BF31" s="611"/>
      <c r="BG31" s="676">
        <v>99.7</v>
      </c>
      <c r="BH31" s="677"/>
      <c r="BI31" s="677"/>
      <c r="BJ31" s="677"/>
      <c r="BK31" s="677"/>
      <c r="BL31" s="677"/>
      <c r="BM31" s="618">
        <v>99</v>
      </c>
      <c r="BN31" s="677"/>
      <c r="BO31" s="677"/>
      <c r="BP31" s="677"/>
      <c r="BQ31" s="678"/>
      <c r="BR31" s="676">
        <v>99.8</v>
      </c>
      <c r="BS31" s="677"/>
      <c r="BT31" s="677"/>
      <c r="BU31" s="677"/>
      <c r="BV31" s="677"/>
      <c r="BW31" s="677"/>
      <c r="BX31" s="618">
        <v>98.9</v>
      </c>
      <c r="BY31" s="677"/>
      <c r="BZ31" s="677"/>
      <c r="CA31" s="677"/>
      <c r="CB31" s="678"/>
      <c r="CD31" s="663"/>
      <c r="CE31" s="664"/>
      <c r="CF31" s="620" t="s">
        <v>300</v>
      </c>
      <c r="CG31" s="621"/>
      <c r="CH31" s="621"/>
      <c r="CI31" s="621"/>
      <c r="CJ31" s="621"/>
      <c r="CK31" s="621"/>
      <c r="CL31" s="621"/>
      <c r="CM31" s="621"/>
      <c r="CN31" s="621"/>
      <c r="CO31" s="621"/>
      <c r="CP31" s="621"/>
      <c r="CQ31" s="622"/>
      <c r="CR31" s="623">
        <v>15060</v>
      </c>
      <c r="CS31" s="654"/>
      <c r="CT31" s="654"/>
      <c r="CU31" s="654"/>
      <c r="CV31" s="654"/>
      <c r="CW31" s="654"/>
      <c r="CX31" s="654"/>
      <c r="CY31" s="655"/>
      <c r="CZ31" s="628">
        <v>0.4</v>
      </c>
      <c r="DA31" s="656"/>
      <c r="DB31" s="656"/>
      <c r="DC31" s="658"/>
      <c r="DD31" s="632">
        <v>15060</v>
      </c>
      <c r="DE31" s="654"/>
      <c r="DF31" s="654"/>
      <c r="DG31" s="654"/>
      <c r="DH31" s="654"/>
      <c r="DI31" s="654"/>
      <c r="DJ31" s="654"/>
      <c r="DK31" s="655"/>
      <c r="DL31" s="632">
        <v>15060</v>
      </c>
      <c r="DM31" s="654"/>
      <c r="DN31" s="654"/>
      <c r="DO31" s="654"/>
      <c r="DP31" s="654"/>
      <c r="DQ31" s="654"/>
      <c r="DR31" s="654"/>
      <c r="DS31" s="654"/>
      <c r="DT31" s="654"/>
      <c r="DU31" s="654"/>
      <c r="DV31" s="655"/>
      <c r="DW31" s="628">
        <v>0.6</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114017</v>
      </c>
      <c r="S32" s="624"/>
      <c r="T32" s="624"/>
      <c r="U32" s="624"/>
      <c r="V32" s="624"/>
      <c r="W32" s="624"/>
      <c r="X32" s="624"/>
      <c r="Y32" s="625"/>
      <c r="Z32" s="626">
        <v>2.8</v>
      </c>
      <c r="AA32" s="626"/>
      <c r="AB32" s="626"/>
      <c r="AC32" s="626"/>
      <c r="AD32" s="627" t="s">
        <v>122</v>
      </c>
      <c r="AE32" s="627"/>
      <c r="AF32" s="627"/>
      <c r="AG32" s="627"/>
      <c r="AH32" s="627"/>
      <c r="AI32" s="627"/>
      <c r="AJ32" s="627"/>
      <c r="AK32" s="627"/>
      <c r="AL32" s="628" t="s">
        <v>122</v>
      </c>
      <c r="AM32" s="629"/>
      <c r="AN32" s="629"/>
      <c r="AO32" s="630"/>
      <c r="AP32" s="669"/>
      <c r="AQ32" s="670"/>
      <c r="AR32" s="670"/>
      <c r="AS32" s="670"/>
      <c r="AT32" s="674"/>
      <c r="AU32" s="202" t="s">
        <v>302</v>
      </c>
      <c r="AX32" s="620" t="s">
        <v>303</v>
      </c>
      <c r="AY32" s="621"/>
      <c r="AZ32" s="621"/>
      <c r="BA32" s="621"/>
      <c r="BB32" s="621"/>
      <c r="BC32" s="621"/>
      <c r="BD32" s="621"/>
      <c r="BE32" s="621"/>
      <c r="BF32" s="622"/>
      <c r="BG32" s="679">
        <v>99.7</v>
      </c>
      <c r="BH32" s="654"/>
      <c r="BI32" s="654"/>
      <c r="BJ32" s="654"/>
      <c r="BK32" s="654"/>
      <c r="BL32" s="654"/>
      <c r="BM32" s="629">
        <v>98.9</v>
      </c>
      <c r="BN32" s="654"/>
      <c r="BO32" s="654"/>
      <c r="BP32" s="654"/>
      <c r="BQ32" s="680"/>
      <c r="BR32" s="679">
        <v>99.9</v>
      </c>
      <c r="BS32" s="654"/>
      <c r="BT32" s="654"/>
      <c r="BU32" s="654"/>
      <c r="BV32" s="654"/>
      <c r="BW32" s="654"/>
      <c r="BX32" s="629">
        <v>98.6</v>
      </c>
      <c r="BY32" s="654"/>
      <c r="BZ32" s="654"/>
      <c r="CA32" s="654"/>
      <c r="CB32" s="680"/>
      <c r="CD32" s="665"/>
      <c r="CE32" s="666"/>
      <c r="CF32" s="620" t="s">
        <v>304</v>
      </c>
      <c r="CG32" s="621"/>
      <c r="CH32" s="621"/>
      <c r="CI32" s="621"/>
      <c r="CJ32" s="621"/>
      <c r="CK32" s="621"/>
      <c r="CL32" s="621"/>
      <c r="CM32" s="621"/>
      <c r="CN32" s="621"/>
      <c r="CO32" s="621"/>
      <c r="CP32" s="621"/>
      <c r="CQ32" s="622"/>
      <c r="CR32" s="623">
        <v>1111</v>
      </c>
      <c r="CS32" s="624"/>
      <c r="CT32" s="624"/>
      <c r="CU32" s="624"/>
      <c r="CV32" s="624"/>
      <c r="CW32" s="624"/>
      <c r="CX32" s="624"/>
      <c r="CY32" s="625"/>
      <c r="CZ32" s="628">
        <v>0</v>
      </c>
      <c r="DA32" s="656"/>
      <c r="DB32" s="656"/>
      <c r="DC32" s="658"/>
      <c r="DD32" s="632">
        <v>1111</v>
      </c>
      <c r="DE32" s="624"/>
      <c r="DF32" s="624"/>
      <c r="DG32" s="624"/>
      <c r="DH32" s="624"/>
      <c r="DI32" s="624"/>
      <c r="DJ32" s="624"/>
      <c r="DK32" s="625"/>
      <c r="DL32" s="632">
        <v>1111</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15369</v>
      </c>
      <c r="S33" s="624"/>
      <c r="T33" s="624"/>
      <c r="U33" s="624"/>
      <c r="V33" s="624"/>
      <c r="W33" s="624"/>
      <c r="X33" s="624"/>
      <c r="Y33" s="625"/>
      <c r="Z33" s="626">
        <v>0.4</v>
      </c>
      <c r="AA33" s="626"/>
      <c r="AB33" s="626"/>
      <c r="AC33" s="626"/>
      <c r="AD33" s="627" t="s">
        <v>122</v>
      </c>
      <c r="AE33" s="627"/>
      <c r="AF33" s="627"/>
      <c r="AG33" s="627"/>
      <c r="AH33" s="627"/>
      <c r="AI33" s="627"/>
      <c r="AJ33" s="627"/>
      <c r="AK33" s="627"/>
      <c r="AL33" s="628" t="s">
        <v>122</v>
      </c>
      <c r="AM33" s="629"/>
      <c r="AN33" s="629"/>
      <c r="AO33" s="630"/>
      <c r="AP33" s="671"/>
      <c r="AQ33" s="672"/>
      <c r="AR33" s="672"/>
      <c r="AS33" s="672"/>
      <c r="AT33" s="675"/>
      <c r="AU33" s="207"/>
      <c r="AV33" s="207"/>
      <c r="AW33" s="207"/>
      <c r="AX33" s="644" t="s">
        <v>306</v>
      </c>
      <c r="AY33" s="645"/>
      <c r="AZ33" s="645"/>
      <c r="BA33" s="645"/>
      <c r="BB33" s="645"/>
      <c r="BC33" s="645"/>
      <c r="BD33" s="645"/>
      <c r="BE33" s="645"/>
      <c r="BF33" s="646"/>
      <c r="BG33" s="681">
        <v>99.8</v>
      </c>
      <c r="BH33" s="682"/>
      <c r="BI33" s="682"/>
      <c r="BJ33" s="682"/>
      <c r="BK33" s="682"/>
      <c r="BL33" s="682"/>
      <c r="BM33" s="683">
        <v>99</v>
      </c>
      <c r="BN33" s="682"/>
      <c r="BO33" s="682"/>
      <c r="BP33" s="682"/>
      <c r="BQ33" s="684"/>
      <c r="BR33" s="681">
        <v>99.8</v>
      </c>
      <c r="BS33" s="682"/>
      <c r="BT33" s="682"/>
      <c r="BU33" s="682"/>
      <c r="BV33" s="682"/>
      <c r="BW33" s="682"/>
      <c r="BX33" s="683">
        <v>98.9</v>
      </c>
      <c r="BY33" s="682"/>
      <c r="BZ33" s="682"/>
      <c r="CA33" s="682"/>
      <c r="CB33" s="684"/>
      <c r="CD33" s="620" t="s">
        <v>307</v>
      </c>
      <c r="CE33" s="621"/>
      <c r="CF33" s="621"/>
      <c r="CG33" s="621"/>
      <c r="CH33" s="621"/>
      <c r="CI33" s="621"/>
      <c r="CJ33" s="621"/>
      <c r="CK33" s="621"/>
      <c r="CL33" s="621"/>
      <c r="CM33" s="621"/>
      <c r="CN33" s="621"/>
      <c r="CO33" s="621"/>
      <c r="CP33" s="621"/>
      <c r="CQ33" s="622"/>
      <c r="CR33" s="623">
        <v>1960796</v>
      </c>
      <c r="CS33" s="654"/>
      <c r="CT33" s="654"/>
      <c r="CU33" s="654"/>
      <c r="CV33" s="654"/>
      <c r="CW33" s="654"/>
      <c r="CX33" s="654"/>
      <c r="CY33" s="655"/>
      <c r="CZ33" s="628">
        <v>50.4</v>
      </c>
      <c r="DA33" s="656"/>
      <c r="DB33" s="656"/>
      <c r="DC33" s="658"/>
      <c r="DD33" s="632">
        <v>1542267</v>
      </c>
      <c r="DE33" s="654"/>
      <c r="DF33" s="654"/>
      <c r="DG33" s="654"/>
      <c r="DH33" s="654"/>
      <c r="DI33" s="654"/>
      <c r="DJ33" s="654"/>
      <c r="DK33" s="655"/>
      <c r="DL33" s="632">
        <v>1032887</v>
      </c>
      <c r="DM33" s="654"/>
      <c r="DN33" s="654"/>
      <c r="DO33" s="654"/>
      <c r="DP33" s="654"/>
      <c r="DQ33" s="654"/>
      <c r="DR33" s="654"/>
      <c r="DS33" s="654"/>
      <c r="DT33" s="654"/>
      <c r="DU33" s="654"/>
      <c r="DV33" s="655"/>
      <c r="DW33" s="628">
        <v>42.2</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20388</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854348</v>
      </c>
      <c r="CS34" s="624"/>
      <c r="CT34" s="624"/>
      <c r="CU34" s="624"/>
      <c r="CV34" s="624"/>
      <c r="CW34" s="624"/>
      <c r="CX34" s="624"/>
      <c r="CY34" s="625"/>
      <c r="CZ34" s="628">
        <v>22</v>
      </c>
      <c r="DA34" s="656"/>
      <c r="DB34" s="656"/>
      <c r="DC34" s="658"/>
      <c r="DD34" s="632">
        <v>727043</v>
      </c>
      <c r="DE34" s="624"/>
      <c r="DF34" s="624"/>
      <c r="DG34" s="624"/>
      <c r="DH34" s="624"/>
      <c r="DI34" s="624"/>
      <c r="DJ34" s="624"/>
      <c r="DK34" s="625"/>
      <c r="DL34" s="632">
        <v>624552</v>
      </c>
      <c r="DM34" s="624"/>
      <c r="DN34" s="624"/>
      <c r="DO34" s="624"/>
      <c r="DP34" s="624"/>
      <c r="DQ34" s="624"/>
      <c r="DR34" s="624"/>
      <c r="DS34" s="624"/>
      <c r="DT34" s="624"/>
      <c r="DU34" s="624"/>
      <c r="DV34" s="625"/>
      <c r="DW34" s="628">
        <v>25.5</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259891</v>
      </c>
      <c r="S35" s="624"/>
      <c r="T35" s="624"/>
      <c r="U35" s="624"/>
      <c r="V35" s="624"/>
      <c r="W35" s="624"/>
      <c r="X35" s="624"/>
      <c r="Y35" s="625"/>
      <c r="Z35" s="626">
        <v>6.5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50751</v>
      </c>
      <c r="CS35" s="654"/>
      <c r="CT35" s="654"/>
      <c r="CU35" s="654"/>
      <c r="CV35" s="654"/>
      <c r="CW35" s="654"/>
      <c r="CX35" s="654"/>
      <c r="CY35" s="655"/>
      <c r="CZ35" s="628">
        <v>1.3</v>
      </c>
      <c r="DA35" s="656"/>
      <c r="DB35" s="656"/>
      <c r="DC35" s="658"/>
      <c r="DD35" s="632">
        <v>18718</v>
      </c>
      <c r="DE35" s="654"/>
      <c r="DF35" s="654"/>
      <c r="DG35" s="654"/>
      <c r="DH35" s="654"/>
      <c r="DI35" s="654"/>
      <c r="DJ35" s="654"/>
      <c r="DK35" s="655"/>
      <c r="DL35" s="632">
        <v>10663</v>
      </c>
      <c r="DM35" s="654"/>
      <c r="DN35" s="654"/>
      <c r="DO35" s="654"/>
      <c r="DP35" s="654"/>
      <c r="DQ35" s="654"/>
      <c r="DR35" s="654"/>
      <c r="DS35" s="654"/>
      <c r="DT35" s="654"/>
      <c r="DU35" s="654"/>
      <c r="DV35" s="655"/>
      <c r="DW35" s="628">
        <v>0.4</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112408</v>
      </c>
      <c r="S36" s="624"/>
      <c r="T36" s="624"/>
      <c r="U36" s="624"/>
      <c r="V36" s="624"/>
      <c r="W36" s="624"/>
      <c r="X36" s="624"/>
      <c r="Y36" s="625"/>
      <c r="Z36" s="626">
        <v>2.8</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318133</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t="s">
        <v>122</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763738</v>
      </c>
      <c r="CS36" s="624"/>
      <c r="CT36" s="624"/>
      <c r="CU36" s="624"/>
      <c r="CV36" s="624"/>
      <c r="CW36" s="624"/>
      <c r="CX36" s="624"/>
      <c r="CY36" s="625"/>
      <c r="CZ36" s="628">
        <v>19.600000000000001</v>
      </c>
      <c r="DA36" s="656"/>
      <c r="DB36" s="656"/>
      <c r="DC36" s="658"/>
      <c r="DD36" s="632">
        <v>611078</v>
      </c>
      <c r="DE36" s="624"/>
      <c r="DF36" s="624"/>
      <c r="DG36" s="624"/>
      <c r="DH36" s="624"/>
      <c r="DI36" s="624"/>
      <c r="DJ36" s="624"/>
      <c r="DK36" s="625"/>
      <c r="DL36" s="632">
        <v>347962</v>
      </c>
      <c r="DM36" s="624"/>
      <c r="DN36" s="624"/>
      <c r="DO36" s="624"/>
      <c r="DP36" s="624"/>
      <c r="DQ36" s="624"/>
      <c r="DR36" s="624"/>
      <c r="DS36" s="624"/>
      <c r="DT36" s="624"/>
      <c r="DU36" s="624"/>
      <c r="DV36" s="625"/>
      <c r="DW36" s="628">
        <v>14.2</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118495</v>
      </c>
      <c r="S37" s="624"/>
      <c r="T37" s="624"/>
      <c r="U37" s="624"/>
      <c r="V37" s="624"/>
      <c r="W37" s="624"/>
      <c r="X37" s="624"/>
      <c r="Y37" s="625"/>
      <c r="Z37" s="626">
        <v>3</v>
      </c>
      <c r="AA37" s="626"/>
      <c r="AB37" s="626"/>
      <c r="AC37" s="626"/>
      <c r="AD37" s="627">
        <v>500</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132685</v>
      </c>
      <c r="BA37" s="624"/>
      <c r="BB37" s="624"/>
      <c r="BC37" s="624"/>
      <c r="BD37" s="654"/>
      <c r="BE37" s="654"/>
      <c r="BF37" s="680"/>
      <c r="BG37" s="620" t="s">
        <v>320</v>
      </c>
      <c r="BH37" s="621"/>
      <c r="BI37" s="621"/>
      <c r="BJ37" s="621"/>
      <c r="BK37" s="621"/>
      <c r="BL37" s="621"/>
      <c r="BM37" s="621"/>
      <c r="BN37" s="621"/>
      <c r="BO37" s="621"/>
      <c r="BP37" s="621"/>
      <c r="BQ37" s="621"/>
      <c r="BR37" s="621"/>
      <c r="BS37" s="621"/>
      <c r="BT37" s="621"/>
      <c r="BU37" s="622"/>
      <c r="BV37" s="623">
        <v>-295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195676</v>
      </c>
      <c r="CS37" s="654"/>
      <c r="CT37" s="654"/>
      <c r="CU37" s="654"/>
      <c r="CV37" s="654"/>
      <c r="CW37" s="654"/>
      <c r="CX37" s="654"/>
      <c r="CY37" s="655"/>
      <c r="CZ37" s="628">
        <v>5</v>
      </c>
      <c r="DA37" s="656"/>
      <c r="DB37" s="656"/>
      <c r="DC37" s="658"/>
      <c r="DD37" s="632">
        <v>195676</v>
      </c>
      <c r="DE37" s="654"/>
      <c r="DF37" s="654"/>
      <c r="DG37" s="654"/>
      <c r="DH37" s="654"/>
      <c r="DI37" s="654"/>
      <c r="DJ37" s="654"/>
      <c r="DK37" s="655"/>
      <c r="DL37" s="632">
        <v>55656</v>
      </c>
      <c r="DM37" s="654"/>
      <c r="DN37" s="654"/>
      <c r="DO37" s="654"/>
      <c r="DP37" s="654"/>
      <c r="DQ37" s="654"/>
      <c r="DR37" s="654"/>
      <c r="DS37" s="654"/>
      <c r="DT37" s="654"/>
      <c r="DU37" s="654"/>
      <c r="DV37" s="655"/>
      <c r="DW37" s="628">
        <v>2.2999999999999998</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249726</v>
      </c>
      <c r="S38" s="624"/>
      <c r="T38" s="624"/>
      <c r="U38" s="624"/>
      <c r="V38" s="624"/>
      <c r="W38" s="624"/>
      <c r="X38" s="624"/>
      <c r="Y38" s="625"/>
      <c r="Z38" s="626">
        <v>6.2</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94174</v>
      </c>
      <c r="BA38" s="624"/>
      <c r="BB38" s="624"/>
      <c r="BC38" s="624"/>
      <c r="BD38" s="654"/>
      <c r="BE38" s="654"/>
      <c r="BF38" s="680"/>
      <c r="BG38" s="620" t="s">
        <v>324</v>
      </c>
      <c r="BH38" s="621"/>
      <c r="BI38" s="621"/>
      <c r="BJ38" s="621"/>
      <c r="BK38" s="621"/>
      <c r="BL38" s="621"/>
      <c r="BM38" s="621"/>
      <c r="BN38" s="621"/>
      <c r="BO38" s="621"/>
      <c r="BP38" s="621"/>
      <c r="BQ38" s="621"/>
      <c r="BR38" s="621"/>
      <c r="BS38" s="621"/>
      <c r="BT38" s="621"/>
      <c r="BU38" s="622"/>
      <c r="BV38" s="623">
        <v>170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91274</v>
      </c>
      <c r="CS38" s="624"/>
      <c r="CT38" s="624"/>
      <c r="CU38" s="624"/>
      <c r="CV38" s="624"/>
      <c r="CW38" s="624"/>
      <c r="CX38" s="624"/>
      <c r="CY38" s="625"/>
      <c r="CZ38" s="628">
        <v>2.2999999999999998</v>
      </c>
      <c r="DA38" s="656"/>
      <c r="DB38" s="656"/>
      <c r="DC38" s="658"/>
      <c r="DD38" s="632">
        <v>80730</v>
      </c>
      <c r="DE38" s="624"/>
      <c r="DF38" s="624"/>
      <c r="DG38" s="624"/>
      <c r="DH38" s="624"/>
      <c r="DI38" s="624"/>
      <c r="DJ38" s="624"/>
      <c r="DK38" s="625"/>
      <c r="DL38" s="632">
        <v>49710</v>
      </c>
      <c r="DM38" s="624"/>
      <c r="DN38" s="624"/>
      <c r="DO38" s="624"/>
      <c r="DP38" s="624"/>
      <c r="DQ38" s="624"/>
      <c r="DR38" s="624"/>
      <c r="DS38" s="624"/>
      <c r="DT38" s="624"/>
      <c r="DU38" s="624"/>
      <c r="DV38" s="625"/>
      <c r="DW38" s="628">
        <v>2</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6012</v>
      </c>
      <c r="BA39" s="624"/>
      <c r="BB39" s="624"/>
      <c r="BC39" s="624"/>
      <c r="BD39" s="654"/>
      <c r="BE39" s="654"/>
      <c r="BF39" s="680"/>
      <c r="BG39" s="620" t="s">
        <v>328</v>
      </c>
      <c r="BH39" s="621"/>
      <c r="BI39" s="621"/>
      <c r="BJ39" s="621"/>
      <c r="BK39" s="621"/>
      <c r="BL39" s="621"/>
      <c r="BM39" s="621"/>
      <c r="BN39" s="621"/>
      <c r="BO39" s="621"/>
      <c r="BP39" s="621"/>
      <c r="BQ39" s="621"/>
      <c r="BR39" s="621"/>
      <c r="BS39" s="621"/>
      <c r="BT39" s="621"/>
      <c r="BU39" s="622"/>
      <c r="BV39" s="623">
        <v>273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62516</v>
      </c>
      <c r="CS39" s="654"/>
      <c r="CT39" s="654"/>
      <c r="CU39" s="654"/>
      <c r="CV39" s="654"/>
      <c r="CW39" s="654"/>
      <c r="CX39" s="654"/>
      <c r="CY39" s="655"/>
      <c r="CZ39" s="628">
        <v>1.6</v>
      </c>
      <c r="DA39" s="656"/>
      <c r="DB39" s="656"/>
      <c r="DC39" s="658"/>
      <c r="DD39" s="632">
        <v>57429</v>
      </c>
      <c r="DE39" s="654"/>
      <c r="DF39" s="654"/>
      <c r="DG39" s="654"/>
      <c r="DH39" s="654"/>
      <c r="DI39" s="654"/>
      <c r="DJ39" s="654"/>
      <c r="DK39" s="655"/>
      <c r="DL39" s="632" t="s">
        <v>122</v>
      </c>
      <c r="DM39" s="654"/>
      <c r="DN39" s="654"/>
      <c r="DO39" s="654"/>
      <c r="DP39" s="654"/>
      <c r="DQ39" s="654"/>
      <c r="DR39" s="654"/>
      <c r="DS39" s="654"/>
      <c r="DT39" s="654"/>
      <c r="DU39" s="654"/>
      <c r="DV39" s="65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3826</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4"/>
      <c r="BE40" s="654"/>
      <c r="BF40" s="680"/>
      <c r="BG40" s="669" t="s">
        <v>332</v>
      </c>
      <c r="BH40" s="670"/>
      <c r="BI40" s="670"/>
      <c r="BJ40" s="670"/>
      <c r="BK40" s="670"/>
      <c r="BL40" s="211"/>
      <c r="BM40" s="621" t="s">
        <v>333</v>
      </c>
      <c r="BN40" s="621"/>
      <c r="BO40" s="621"/>
      <c r="BP40" s="621"/>
      <c r="BQ40" s="621"/>
      <c r="BR40" s="621"/>
      <c r="BS40" s="621"/>
      <c r="BT40" s="621"/>
      <c r="BU40" s="622"/>
      <c r="BV40" s="623">
        <v>88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138169</v>
      </c>
      <c r="CS40" s="624"/>
      <c r="CT40" s="624"/>
      <c r="CU40" s="624"/>
      <c r="CV40" s="624"/>
      <c r="CW40" s="624"/>
      <c r="CX40" s="624"/>
      <c r="CY40" s="625"/>
      <c r="CZ40" s="628">
        <v>3.6</v>
      </c>
      <c r="DA40" s="656"/>
      <c r="DB40" s="656"/>
      <c r="DC40" s="658"/>
      <c r="DD40" s="632">
        <v>47269</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4" t="s">
        <v>335</v>
      </c>
      <c r="C41" s="645"/>
      <c r="D41" s="645"/>
      <c r="E41" s="645"/>
      <c r="F41" s="645"/>
      <c r="G41" s="645"/>
      <c r="H41" s="645"/>
      <c r="I41" s="645"/>
      <c r="J41" s="645"/>
      <c r="K41" s="645"/>
      <c r="L41" s="645"/>
      <c r="M41" s="645"/>
      <c r="N41" s="645"/>
      <c r="O41" s="645"/>
      <c r="P41" s="645"/>
      <c r="Q41" s="646"/>
      <c r="R41" s="698">
        <v>4006225</v>
      </c>
      <c r="S41" s="699"/>
      <c r="T41" s="699"/>
      <c r="U41" s="699"/>
      <c r="V41" s="699"/>
      <c r="W41" s="699"/>
      <c r="X41" s="699"/>
      <c r="Y41" s="700"/>
      <c r="Z41" s="701">
        <v>100</v>
      </c>
      <c r="AA41" s="701"/>
      <c r="AB41" s="701"/>
      <c r="AC41" s="701"/>
      <c r="AD41" s="702">
        <v>2443608</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16792</v>
      </c>
      <c r="BA41" s="624"/>
      <c r="BB41" s="624"/>
      <c r="BC41" s="624"/>
      <c r="BD41" s="654"/>
      <c r="BE41" s="654"/>
      <c r="BF41" s="680"/>
      <c r="BG41" s="669"/>
      <c r="BH41" s="670"/>
      <c r="BI41" s="670"/>
      <c r="BJ41" s="670"/>
      <c r="BK41" s="670"/>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4"/>
      <c r="CT41" s="654"/>
      <c r="CU41" s="654"/>
      <c r="CV41" s="654"/>
      <c r="CW41" s="654"/>
      <c r="CX41" s="654"/>
      <c r="CY41" s="655"/>
      <c r="CZ41" s="628" t="s">
        <v>122</v>
      </c>
      <c r="DA41" s="656"/>
      <c r="DB41" s="656"/>
      <c r="DC41" s="658"/>
      <c r="DD41" s="632" t="s">
        <v>122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68470</v>
      </c>
      <c r="BA42" s="699"/>
      <c r="BB42" s="699"/>
      <c r="BC42" s="699"/>
      <c r="BD42" s="682"/>
      <c r="BE42" s="682"/>
      <c r="BF42" s="684"/>
      <c r="BG42" s="671"/>
      <c r="BH42" s="672"/>
      <c r="BI42" s="672"/>
      <c r="BJ42" s="672"/>
      <c r="BK42" s="672"/>
      <c r="BL42" s="212"/>
      <c r="BM42" s="645" t="s">
        <v>340</v>
      </c>
      <c r="BN42" s="645"/>
      <c r="BO42" s="645"/>
      <c r="BP42" s="645"/>
      <c r="BQ42" s="645"/>
      <c r="BR42" s="645"/>
      <c r="BS42" s="645"/>
      <c r="BT42" s="645"/>
      <c r="BU42" s="646"/>
      <c r="BV42" s="698">
        <v>299</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565816</v>
      </c>
      <c r="CS42" s="654"/>
      <c r="CT42" s="654"/>
      <c r="CU42" s="654"/>
      <c r="CV42" s="654"/>
      <c r="CW42" s="654"/>
      <c r="CX42" s="654"/>
      <c r="CY42" s="655"/>
      <c r="CZ42" s="628">
        <v>14.5</v>
      </c>
      <c r="DA42" s="656"/>
      <c r="DB42" s="656"/>
      <c r="DC42" s="658"/>
      <c r="DD42" s="632">
        <v>185159</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19134</v>
      </c>
      <c r="CS43" s="654"/>
      <c r="CT43" s="654"/>
      <c r="CU43" s="654"/>
      <c r="CV43" s="654"/>
      <c r="CW43" s="654"/>
      <c r="CX43" s="654"/>
      <c r="CY43" s="655"/>
      <c r="CZ43" s="628">
        <v>0.5</v>
      </c>
      <c r="DA43" s="656"/>
      <c r="DB43" s="656"/>
      <c r="DC43" s="658"/>
      <c r="DD43" s="632">
        <v>19134</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565816</v>
      </c>
      <c r="CS44" s="624"/>
      <c r="CT44" s="624"/>
      <c r="CU44" s="624"/>
      <c r="CV44" s="624"/>
      <c r="CW44" s="624"/>
      <c r="CX44" s="624"/>
      <c r="CY44" s="625"/>
      <c r="CZ44" s="628">
        <v>14.5</v>
      </c>
      <c r="DA44" s="629"/>
      <c r="DB44" s="629"/>
      <c r="DC44" s="635"/>
      <c r="DD44" s="632">
        <v>185159</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353786</v>
      </c>
      <c r="CS45" s="654"/>
      <c r="CT45" s="654"/>
      <c r="CU45" s="654"/>
      <c r="CV45" s="654"/>
      <c r="CW45" s="654"/>
      <c r="CX45" s="654"/>
      <c r="CY45" s="655"/>
      <c r="CZ45" s="628">
        <v>9.1</v>
      </c>
      <c r="DA45" s="656"/>
      <c r="DB45" s="656"/>
      <c r="DC45" s="658"/>
      <c r="DD45" s="632">
        <v>64209</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203419</v>
      </c>
      <c r="CS46" s="624"/>
      <c r="CT46" s="624"/>
      <c r="CU46" s="624"/>
      <c r="CV46" s="624"/>
      <c r="CW46" s="624"/>
      <c r="CX46" s="624"/>
      <c r="CY46" s="625"/>
      <c r="CZ46" s="628">
        <v>5.2</v>
      </c>
      <c r="DA46" s="629"/>
      <c r="DB46" s="629"/>
      <c r="DC46" s="635"/>
      <c r="DD46" s="632">
        <v>112339</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4"/>
      <c r="CT47" s="654"/>
      <c r="CU47" s="654"/>
      <c r="CV47" s="654"/>
      <c r="CW47" s="654"/>
      <c r="CX47" s="654"/>
      <c r="CY47" s="655"/>
      <c r="CZ47" s="628" t="s">
        <v>122</v>
      </c>
      <c r="DA47" s="656"/>
      <c r="DB47" s="656"/>
      <c r="DC47" s="658"/>
      <c r="DD47" s="632" t="s">
        <v>122</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3891844</v>
      </c>
      <c r="CS49" s="682"/>
      <c r="CT49" s="682"/>
      <c r="CU49" s="682"/>
      <c r="CV49" s="682"/>
      <c r="CW49" s="682"/>
      <c r="CX49" s="682"/>
      <c r="CY49" s="711"/>
      <c r="CZ49" s="703">
        <v>100</v>
      </c>
      <c r="DA49" s="712"/>
      <c r="DB49" s="712"/>
      <c r="DC49" s="713"/>
      <c r="DD49" s="714">
        <v>2937102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JxUSrSj9XARxvDgErmZaBWfHcxlT4ba92SLRx18KAy3j3cMJ8pOz0P+r0YrfWmtkrRXmVhkSMLJSBrPPPbadg==" saltValue="bdIbb9ZjV4beV3EPEE5t/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85" zoomScale="70" zoomScaleNormal="70" zoomScaleSheetLayoutView="70" workbookViewId="0">
      <selection activeCell="BC28" sqref="BC28:BM2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35" t="s">
        <v>352</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353</v>
      </c>
      <c r="DK2" s="737"/>
      <c r="DL2" s="737"/>
      <c r="DM2" s="737"/>
      <c r="DN2" s="737"/>
      <c r="DO2" s="738"/>
      <c r="DP2" s="216"/>
      <c r="DQ2" s="736" t="s">
        <v>354</v>
      </c>
      <c r="DR2" s="737"/>
      <c r="DS2" s="737"/>
      <c r="DT2" s="737"/>
      <c r="DU2" s="737"/>
      <c r="DV2" s="737"/>
      <c r="DW2" s="737"/>
      <c r="DX2" s="737"/>
      <c r="DY2" s="737"/>
      <c r="DZ2" s="738"/>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39" t="s">
        <v>355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0"/>
      <c r="BA4" s="220"/>
      <c r="BB4" s="220"/>
      <c r="BC4" s="220"/>
      <c r="BD4" s="220"/>
      <c r="BE4" s="221"/>
      <c r="BF4" s="221"/>
      <c r="BG4" s="221"/>
      <c r="BH4" s="221"/>
      <c r="BI4" s="221"/>
      <c r="BJ4" s="221"/>
      <c r="BK4" s="221"/>
      <c r="BL4" s="221"/>
      <c r="BM4" s="221"/>
      <c r="BN4" s="221"/>
      <c r="BO4" s="221"/>
      <c r="BP4" s="221"/>
      <c r="BQ4" s="740" t="s">
        <v>356</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2"/>
    </row>
    <row r="5" spans="1:131" s="223" customFormat="1" ht="26.25" customHeight="1" x14ac:dyDescent="0.15">
      <c r="A5" s="729" t="s">
        <v>357</v>
      </c>
      <c r="B5" s="730"/>
      <c r="C5" s="730"/>
      <c r="D5" s="730"/>
      <c r="E5" s="730"/>
      <c r="F5" s="730"/>
      <c r="G5" s="730"/>
      <c r="H5" s="730"/>
      <c r="I5" s="730"/>
      <c r="J5" s="730"/>
      <c r="K5" s="730"/>
      <c r="L5" s="730"/>
      <c r="M5" s="730"/>
      <c r="N5" s="730"/>
      <c r="O5" s="730"/>
      <c r="P5" s="731"/>
      <c r="Q5" s="725" t="s">
        <v>358</v>
      </c>
      <c r="R5" s="721"/>
      <c r="S5" s="721"/>
      <c r="T5" s="721"/>
      <c r="U5" s="722"/>
      <c r="V5" s="725" t="s">
        <v>359</v>
      </c>
      <c r="W5" s="721"/>
      <c r="X5" s="721"/>
      <c r="Y5" s="721"/>
      <c r="Z5" s="722"/>
      <c r="AA5" s="725" t="s">
        <v>360</v>
      </c>
      <c r="AB5" s="721"/>
      <c r="AC5" s="721"/>
      <c r="AD5" s="721"/>
      <c r="AE5" s="721"/>
      <c r="AF5" s="741" t="s">
        <v>361</v>
      </c>
      <c r="AG5" s="721"/>
      <c r="AH5" s="721"/>
      <c r="AI5" s="721"/>
      <c r="AJ5" s="727"/>
      <c r="AK5" s="721" t="s">
        <v>362</v>
      </c>
      <c r="AL5" s="721"/>
      <c r="AM5" s="721"/>
      <c r="AN5" s="721"/>
      <c r="AO5" s="722"/>
      <c r="AP5" s="725" t="s">
        <v>363</v>
      </c>
      <c r="AQ5" s="721"/>
      <c r="AR5" s="721"/>
      <c r="AS5" s="721"/>
      <c r="AT5" s="722"/>
      <c r="AU5" s="725" t="s">
        <v>364</v>
      </c>
      <c r="AV5" s="721"/>
      <c r="AW5" s="721"/>
      <c r="AX5" s="721"/>
      <c r="AY5" s="727"/>
      <c r="AZ5" s="220"/>
      <c r="BA5" s="220"/>
      <c r="BB5" s="220"/>
      <c r="BC5" s="220"/>
      <c r="BD5" s="220"/>
      <c r="BE5" s="221"/>
      <c r="BF5" s="221"/>
      <c r="BG5" s="221"/>
      <c r="BH5" s="221"/>
      <c r="BI5" s="221"/>
      <c r="BJ5" s="221"/>
      <c r="BK5" s="221"/>
      <c r="BL5" s="221"/>
      <c r="BM5" s="221"/>
      <c r="BN5" s="221"/>
      <c r="BO5" s="221"/>
      <c r="BP5" s="221"/>
      <c r="BQ5" s="729" t="s">
        <v>365</v>
      </c>
      <c r="BR5" s="730"/>
      <c r="BS5" s="730"/>
      <c r="BT5" s="730"/>
      <c r="BU5" s="730"/>
      <c r="BV5" s="730"/>
      <c r="BW5" s="730"/>
      <c r="BX5" s="730"/>
      <c r="BY5" s="730"/>
      <c r="BZ5" s="730"/>
      <c r="CA5" s="730"/>
      <c r="CB5" s="730"/>
      <c r="CC5" s="730"/>
      <c r="CD5" s="730"/>
      <c r="CE5" s="730"/>
      <c r="CF5" s="730"/>
      <c r="CG5" s="731"/>
      <c r="CH5" s="725" t="s">
        <v>366</v>
      </c>
      <c r="CI5" s="721"/>
      <c r="CJ5" s="721"/>
      <c r="CK5" s="721"/>
      <c r="CL5" s="722"/>
      <c r="CM5" s="725" t="s">
        <v>367</v>
      </c>
      <c r="CN5" s="721"/>
      <c r="CO5" s="721"/>
      <c r="CP5" s="721"/>
      <c r="CQ5" s="722"/>
      <c r="CR5" s="725" t="s">
        <v>368</v>
      </c>
      <c r="CS5" s="721"/>
      <c r="CT5" s="721"/>
      <c r="CU5" s="721"/>
      <c r="CV5" s="722"/>
      <c r="CW5" s="725" t="s">
        <v>369</v>
      </c>
      <c r="CX5" s="721"/>
      <c r="CY5" s="721"/>
      <c r="CZ5" s="721"/>
      <c r="DA5" s="722"/>
      <c r="DB5" s="725" t="s">
        <v>370</v>
      </c>
      <c r="DC5" s="721"/>
      <c r="DD5" s="721"/>
      <c r="DE5" s="721"/>
      <c r="DF5" s="722"/>
      <c r="DG5" s="774" t="s">
        <v>371</v>
      </c>
      <c r="DH5" s="775"/>
      <c r="DI5" s="775"/>
      <c r="DJ5" s="775"/>
      <c r="DK5" s="776"/>
      <c r="DL5" s="774" t="s">
        <v>372</v>
      </c>
      <c r="DM5" s="775"/>
      <c r="DN5" s="775"/>
      <c r="DO5" s="775"/>
      <c r="DP5" s="776"/>
      <c r="DQ5" s="725" t="s">
        <v>373</v>
      </c>
      <c r="DR5" s="721"/>
      <c r="DS5" s="721"/>
      <c r="DT5" s="721"/>
      <c r="DU5" s="722"/>
      <c r="DV5" s="725" t="s">
        <v>364</v>
      </c>
      <c r="DW5" s="721"/>
      <c r="DX5" s="721"/>
      <c r="DY5" s="721"/>
      <c r="DZ5" s="727"/>
      <c r="EA5" s="222"/>
    </row>
    <row r="6" spans="1:131" s="223"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22"/>
    </row>
    <row r="7" spans="1:131" s="223" customFormat="1" ht="26.25" customHeight="1" thickTop="1" x14ac:dyDescent="0.15">
      <c r="A7" s="224">
        <v>1</v>
      </c>
      <c r="B7" s="760" t="s">
        <v>374</v>
      </c>
      <c r="C7" s="761"/>
      <c r="D7" s="761"/>
      <c r="E7" s="761"/>
      <c r="F7" s="761"/>
      <c r="G7" s="761"/>
      <c r="H7" s="761"/>
      <c r="I7" s="761"/>
      <c r="J7" s="761"/>
      <c r="K7" s="761"/>
      <c r="L7" s="761"/>
      <c r="M7" s="761"/>
      <c r="N7" s="761"/>
      <c r="O7" s="761"/>
      <c r="P7" s="762"/>
      <c r="Q7" s="763">
        <v>4006</v>
      </c>
      <c r="R7" s="764"/>
      <c r="S7" s="764"/>
      <c r="T7" s="764"/>
      <c r="U7" s="764"/>
      <c r="V7" s="764">
        <v>3892</v>
      </c>
      <c r="W7" s="764"/>
      <c r="X7" s="764"/>
      <c r="Y7" s="764"/>
      <c r="Z7" s="764"/>
      <c r="AA7" s="764">
        <v>114</v>
      </c>
      <c r="AB7" s="764"/>
      <c r="AC7" s="764"/>
      <c r="AD7" s="764"/>
      <c r="AE7" s="765"/>
      <c r="AF7" s="766">
        <v>94</v>
      </c>
      <c r="AG7" s="767"/>
      <c r="AH7" s="767"/>
      <c r="AI7" s="767"/>
      <c r="AJ7" s="768"/>
      <c r="AK7" s="769" t="s">
        <v>544</v>
      </c>
      <c r="AL7" s="770"/>
      <c r="AM7" s="770"/>
      <c r="AN7" s="770"/>
      <c r="AO7" s="770"/>
      <c r="AP7" s="770">
        <v>3756</v>
      </c>
      <c r="AQ7" s="770"/>
      <c r="AR7" s="770"/>
      <c r="AS7" s="770"/>
      <c r="AT7" s="770"/>
      <c r="AU7" s="771"/>
      <c r="AV7" s="771"/>
      <c r="AW7" s="771"/>
      <c r="AX7" s="771"/>
      <c r="AY7" s="772"/>
      <c r="AZ7" s="220"/>
      <c r="BA7" s="220"/>
      <c r="BB7" s="220"/>
      <c r="BC7" s="220"/>
      <c r="BD7" s="220"/>
      <c r="BE7" s="221"/>
      <c r="BF7" s="221"/>
      <c r="BG7" s="221"/>
      <c r="BH7" s="221"/>
      <c r="BI7" s="221"/>
      <c r="BJ7" s="221"/>
      <c r="BK7" s="221"/>
      <c r="BL7" s="221"/>
      <c r="BM7" s="221"/>
      <c r="BN7" s="221"/>
      <c r="BO7" s="221"/>
      <c r="BP7" s="221"/>
      <c r="BQ7" s="224">
        <v>1</v>
      </c>
      <c r="BR7" s="225"/>
      <c r="BS7" s="746" t="s">
        <v>545</v>
      </c>
      <c r="BT7" s="747"/>
      <c r="BU7" s="747"/>
      <c r="BV7" s="747"/>
      <c r="BW7" s="747"/>
      <c r="BX7" s="747"/>
      <c r="BY7" s="747"/>
      <c r="BZ7" s="747"/>
      <c r="CA7" s="747"/>
      <c r="CB7" s="747"/>
      <c r="CC7" s="747"/>
      <c r="CD7" s="747"/>
      <c r="CE7" s="747"/>
      <c r="CF7" s="747"/>
      <c r="CG7" s="773"/>
      <c r="CH7" s="743">
        <v>1</v>
      </c>
      <c r="CI7" s="744"/>
      <c r="CJ7" s="744"/>
      <c r="CK7" s="744"/>
      <c r="CL7" s="745"/>
      <c r="CM7" s="743">
        <v>68</v>
      </c>
      <c r="CN7" s="744"/>
      <c r="CO7" s="744"/>
      <c r="CP7" s="744"/>
      <c r="CQ7" s="745"/>
      <c r="CR7" s="743">
        <v>27</v>
      </c>
      <c r="CS7" s="744"/>
      <c r="CT7" s="744"/>
      <c r="CU7" s="744"/>
      <c r="CV7" s="745"/>
      <c r="CW7" s="743" t="s">
        <v>485</v>
      </c>
      <c r="CX7" s="744"/>
      <c r="CY7" s="744"/>
      <c r="CZ7" s="744"/>
      <c r="DA7" s="745"/>
      <c r="DB7" s="743" t="s">
        <v>485</v>
      </c>
      <c r="DC7" s="744"/>
      <c r="DD7" s="744"/>
      <c r="DE7" s="744"/>
      <c r="DF7" s="745"/>
      <c r="DG7" s="743" t="s">
        <v>485</v>
      </c>
      <c r="DH7" s="744"/>
      <c r="DI7" s="744"/>
      <c r="DJ7" s="744"/>
      <c r="DK7" s="745"/>
      <c r="DL7" s="743" t="s">
        <v>485</v>
      </c>
      <c r="DM7" s="744"/>
      <c r="DN7" s="744"/>
      <c r="DO7" s="744"/>
      <c r="DP7" s="745"/>
      <c r="DQ7" s="743" t="s">
        <v>485</v>
      </c>
      <c r="DR7" s="744"/>
      <c r="DS7" s="744"/>
      <c r="DT7" s="744"/>
      <c r="DU7" s="745"/>
      <c r="DV7" s="746"/>
      <c r="DW7" s="747"/>
      <c r="DX7" s="747"/>
      <c r="DY7" s="747"/>
      <c r="DZ7" s="748"/>
      <c r="EA7" s="222"/>
    </row>
    <row r="8" spans="1:131" s="223" customFormat="1" ht="26.25" customHeight="1" x14ac:dyDescent="0.15">
      <c r="A8" s="226">
        <v>2</v>
      </c>
      <c r="B8" s="749"/>
      <c r="C8" s="750"/>
      <c r="D8" s="750"/>
      <c r="E8" s="750"/>
      <c r="F8" s="750"/>
      <c r="G8" s="750"/>
      <c r="H8" s="750"/>
      <c r="I8" s="750"/>
      <c r="J8" s="750"/>
      <c r="K8" s="750"/>
      <c r="L8" s="750"/>
      <c r="M8" s="750"/>
      <c r="N8" s="750"/>
      <c r="O8" s="750"/>
      <c r="P8" s="751"/>
      <c r="Q8" s="752"/>
      <c r="R8" s="753"/>
      <c r="S8" s="753"/>
      <c r="T8" s="753"/>
      <c r="U8" s="753"/>
      <c r="V8" s="753"/>
      <c r="W8" s="753"/>
      <c r="X8" s="753"/>
      <c r="Y8" s="753"/>
      <c r="Z8" s="753"/>
      <c r="AA8" s="753"/>
      <c r="AB8" s="753"/>
      <c r="AC8" s="753"/>
      <c r="AD8" s="753"/>
      <c r="AE8" s="754"/>
      <c r="AF8" s="755"/>
      <c r="AG8" s="756"/>
      <c r="AH8" s="756"/>
      <c r="AI8" s="756"/>
      <c r="AJ8" s="757"/>
      <c r="AK8" s="758"/>
      <c r="AL8" s="759"/>
      <c r="AM8" s="759"/>
      <c r="AN8" s="759"/>
      <c r="AO8" s="759"/>
      <c r="AP8" s="759"/>
      <c r="AQ8" s="759"/>
      <c r="AR8" s="759"/>
      <c r="AS8" s="759"/>
      <c r="AT8" s="759"/>
      <c r="AU8" s="780"/>
      <c r="AV8" s="780"/>
      <c r="AW8" s="780"/>
      <c r="AX8" s="780"/>
      <c r="AY8" s="781"/>
      <c r="AZ8" s="220"/>
      <c r="BA8" s="220"/>
      <c r="BB8" s="220"/>
      <c r="BC8" s="220"/>
      <c r="BD8" s="220"/>
      <c r="BE8" s="221"/>
      <c r="BF8" s="221"/>
      <c r="BG8" s="221"/>
      <c r="BH8" s="221"/>
      <c r="BI8" s="221"/>
      <c r="BJ8" s="221"/>
      <c r="BK8" s="221"/>
      <c r="BL8" s="221"/>
      <c r="BM8" s="221"/>
      <c r="BN8" s="221"/>
      <c r="BO8" s="221"/>
      <c r="BP8" s="221"/>
      <c r="BQ8" s="226">
        <v>2</v>
      </c>
      <c r="BR8" s="227"/>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22"/>
    </row>
    <row r="9" spans="1:131" s="223" customFormat="1" ht="26.25" customHeight="1" x14ac:dyDescent="0.15">
      <c r="A9" s="226">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20"/>
      <c r="BA9" s="220"/>
      <c r="BB9" s="220"/>
      <c r="BC9" s="220"/>
      <c r="BD9" s="220"/>
      <c r="BE9" s="221"/>
      <c r="BF9" s="221"/>
      <c r="BG9" s="221"/>
      <c r="BH9" s="221"/>
      <c r="BI9" s="221"/>
      <c r="BJ9" s="221"/>
      <c r="BK9" s="221"/>
      <c r="BL9" s="221"/>
      <c r="BM9" s="221"/>
      <c r="BN9" s="221"/>
      <c r="BO9" s="221"/>
      <c r="BP9" s="221"/>
      <c r="BQ9" s="226">
        <v>3</v>
      </c>
      <c r="BR9" s="227"/>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22"/>
    </row>
    <row r="10" spans="1:131" s="223" customFormat="1" ht="26.25" customHeight="1" x14ac:dyDescent="0.15">
      <c r="A10" s="226">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20"/>
      <c r="BA10" s="220"/>
      <c r="BB10" s="220"/>
      <c r="BC10" s="220"/>
      <c r="BD10" s="220"/>
      <c r="BE10" s="221"/>
      <c r="BF10" s="221"/>
      <c r="BG10" s="221"/>
      <c r="BH10" s="221"/>
      <c r="BI10" s="221"/>
      <c r="BJ10" s="221"/>
      <c r="BK10" s="221"/>
      <c r="BL10" s="221"/>
      <c r="BM10" s="221"/>
      <c r="BN10" s="221"/>
      <c r="BO10" s="221"/>
      <c r="BP10" s="221"/>
      <c r="BQ10" s="226">
        <v>4</v>
      </c>
      <c r="BR10" s="227"/>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2"/>
    </row>
    <row r="11" spans="1:131" s="223" customFormat="1" ht="26.25" customHeight="1" x14ac:dyDescent="0.15">
      <c r="A11" s="226">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20"/>
      <c r="BA11" s="220"/>
      <c r="BB11" s="220"/>
      <c r="BC11" s="220"/>
      <c r="BD11" s="220"/>
      <c r="BE11" s="221"/>
      <c r="BF11" s="221"/>
      <c r="BG11" s="221"/>
      <c r="BH11" s="221"/>
      <c r="BI11" s="221"/>
      <c r="BJ11" s="221"/>
      <c r="BK11" s="221"/>
      <c r="BL11" s="221"/>
      <c r="BM11" s="221"/>
      <c r="BN11" s="221"/>
      <c r="BO11" s="221"/>
      <c r="BP11" s="221"/>
      <c r="BQ11" s="226">
        <v>5</v>
      </c>
      <c r="BR11" s="227"/>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2"/>
    </row>
    <row r="12" spans="1:131" s="223" customFormat="1" ht="26.25" customHeight="1" x14ac:dyDescent="0.15">
      <c r="A12" s="226">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20"/>
      <c r="BA12" s="220"/>
      <c r="BB12" s="220"/>
      <c r="BC12" s="220"/>
      <c r="BD12" s="220"/>
      <c r="BE12" s="221"/>
      <c r="BF12" s="221"/>
      <c r="BG12" s="221"/>
      <c r="BH12" s="221"/>
      <c r="BI12" s="221"/>
      <c r="BJ12" s="221"/>
      <c r="BK12" s="221"/>
      <c r="BL12" s="221"/>
      <c r="BM12" s="221"/>
      <c r="BN12" s="221"/>
      <c r="BO12" s="221"/>
      <c r="BP12" s="221"/>
      <c r="BQ12" s="226">
        <v>6</v>
      </c>
      <c r="BR12" s="227"/>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2"/>
    </row>
    <row r="13" spans="1:131" s="223" customFormat="1" ht="26.25" customHeight="1" x14ac:dyDescent="0.15">
      <c r="A13" s="226">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20"/>
      <c r="BA13" s="220"/>
      <c r="BB13" s="220"/>
      <c r="BC13" s="220"/>
      <c r="BD13" s="220"/>
      <c r="BE13" s="221"/>
      <c r="BF13" s="221"/>
      <c r="BG13" s="221"/>
      <c r="BH13" s="221"/>
      <c r="BI13" s="221"/>
      <c r="BJ13" s="221"/>
      <c r="BK13" s="221"/>
      <c r="BL13" s="221"/>
      <c r="BM13" s="221"/>
      <c r="BN13" s="221"/>
      <c r="BO13" s="221"/>
      <c r="BP13" s="221"/>
      <c r="BQ13" s="226">
        <v>7</v>
      </c>
      <c r="BR13" s="227"/>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2"/>
    </row>
    <row r="14" spans="1:131" s="223" customFormat="1" ht="26.25" customHeight="1" x14ac:dyDescent="0.15">
      <c r="A14" s="226">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20"/>
      <c r="BA14" s="220"/>
      <c r="BB14" s="220"/>
      <c r="BC14" s="220"/>
      <c r="BD14" s="220"/>
      <c r="BE14" s="221"/>
      <c r="BF14" s="221"/>
      <c r="BG14" s="221"/>
      <c r="BH14" s="221"/>
      <c r="BI14" s="221"/>
      <c r="BJ14" s="221"/>
      <c r="BK14" s="221"/>
      <c r="BL14" s="221"/>
      <c r="BM14" s="221"/>
      <c r="BN14" s="221"/>
      <c r="BO14" s="221"/>
      <c r="BP14" s="221"/>
      <c r="BQ14" s="226">
        <v>8</v>
      </c>
      <c r="BR14" s="227"/>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2"/>
    </row>
    <row r="15" spans="1:131" s="223" customFormat="1" ht="26.25" customHeight="1" x14ac:dyDescent="0.15">
      <c r="A15" s="226">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20"/>
      <c r="BA15" s="220"/>
      <c r="BB15" s="220"/>
      <c r="BC15" s="220"/>
      <c r="BD15" s="220"/>
      <c r="BE15" s="221"/>
      <c r="BF15" s="221"/>
      <c r="BG15" s="221"/>
      <c r="BH15" s="221"/>
      <c r="BI15" s="221"/>
      <c r="BJ15" s="221"/>
      <c r="BK15" s="221"/>
      <c r="BL15" s="221"/>
      <c r="BM15" s="221"/>
      <c r="BN15" s="221"/>
      <c r="BO15" s="221"/>
      <c r="BP15" s="221"/>
      <c r="BQ15" s="226">
        <v>9</v>
      </c>
      <c r="BR15" s="227"/>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2"/>
    </row>
    <row r="16" spans="1:131" s="223" customFormat="1" ht="26.25" customHeight="1" x14ac:dyDescent="0.15">
      <c r="A16" s="226">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20"/>
      <c r="BA16" s="220"/>
      <c r="BB16" s="220"/>
      <c r="BC16" s="220"/>
      <c r="BD16" s="220"/>
      <c r="BE16" s="221"/>
      <c r="BF16" s="221"/>
      <c r="BG16" s="221"/>
      <c r="BH16" s="221"/>
      <c r="BI16" s="221"/>
      <c r="BJ16" s="221"/>
      <c r="BK16" s="221"/>
      <c r="BL16" s="221"/>
      <c r="BM16" s="221"/>
      <c r="BN16" s="221"/>
      <c r="BO16" s="221"/>
      <c r="BP16" s="221"/>
      <c r="BQ16" s="226">
        <v>10</v>
      </c>
      <c r="BR16" s="227"/>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2"/>
    </row>
    <row r="17" spans="1:131" s="223" customFormat="1" ht="26.25" customHeight="1" x14ac:dyDescent="0.15">
      <c r="A17" s="226">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20"/>
      <c r="BA17" s="220"/>
      <c r="BB17" s="220"/>
      <c r="BC17" s="220"/>
      <c r="BD17" s="220"/>
      <c r="BE17" s="221"/>
      <c r="BF17" s="221"/>
      <c r="BG17" s="221"/>
      <c r="BH17" s="221"/>
      <c r="BI17" s="221"/>
      <c r="BJ17" s="221"/>
      <c r="BK17" s="221"/>
      <c r="BL17" s="221"/>
      <c r="BM17" s="221"/>
      <c r="BN17" s="221"/>
      <c r="BO17" s="221"/>
      <c r="BP17" s="221"/>
      <c r="BQ17" s="226">
        <v>11</v>
      </c>
      <c r="BR17" s="227"/>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2"/>
    </row>
    <row r="18" spans="1:131" s="223" customFormat="1" ht="26.25" customHeight="1" x14ac:dyDescent="0.15">
      <c r="A18" s="226">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20"/>
      <c r="BA18" s="220"/>
      <c r="BB18" s="220"/>
      <c r="BC18" s="220"/>
      <c r="BD18" s="220"/>
      <c r="BE18" s="221"/>
      <c r="BF18" s="221"/>
      <c r="BG18" s="221"/>
      <c r="BH18" s="221"/>
      <c r="BI18" s="221"/>
      <c r="BJ18" s="221"/>
      <c r="BK18" s="221"/>
      <c r="BL18" s="221"/>
      <c r="BM18" s="221"/>
      <c r="BN18" s="221"/>
      <c r="BO18" s="221"/>
      <c r="BP18" s="221"/>
      <c r="BQ18" s="226">
        <v>12</v>
      </c>
      <c r="BR18" s="227"/>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2"/>
    </row>
    <row r="19" spans="1:131" s="223" customFormat="1" ht="26.25" customHeight="1" x14ac:dyDescent="0.15">
      <c r="A19" s="226">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20"/>
      <c r="BA19" s="220"/>
      <c r="BB19" s="220"/>
      <c r="BC19" s="220"/>
      <c r="BD19" s="220"/>
      <c r="BE19" s="221"/>
      <c r="BF19" s="221"/>
      <c r="BG19" s="221"/>
      <c r="BH19" s="221"/>
      <c r="BI19" s="221"/>
      <c r="BJ19" s="221"/>
      <c r="BK19" s="221"/>
      <c r="BL19" s="221"/>
      <c r="BM19" s="221"/>
      <c r="BN19" s="221"/>
      <c r="BO19" s="221"/>
      <c r="BP19" s="221"/>
      <c r="BQ19" s="226">
        <v>13</v>
      </c>
      <c r="BR19" s="227"/>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2"/>
    </row>
    <row r="20" spans="1:131" s="223" customFormat="1" ht="26.25" customHeight="1" x14ac:dyDescent="0.15">
      <c r="A20" s="226">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20"/>
      <c r="BA20" s="220"/>
      <c r="BB20" s="220"/>
      <c r="BC20" s="220"/>
      <c r="BD20" s="220"/>
      <c r="BE20" s="221"/>
      <c r="BF20" s="221"/>
      <c r="BG20" s="221"/>
      <c r="BH20" s="221"/>
      <c r="BI20" s="221"/>
      <c r="BJ20" s="221"/>
      <c r="BK20" s="221"/>
      <c r="BL20" s="221"/>
      <c r="BM20" s="221"/>
      <c r="BN20" s="221"/>
      <c r="BO20" s="221"/>
      <c r="BP20" s="221"/>
      <c r="BQ20" s="226">
        <v>14</v>
      </c>
      <c r="BR20" s="227"/>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2"/>
    </row>
    <row r="21" spans="1:131" s="223" customFormat="1" ht="26.25" customHeight="1" thickBot="1" x14ac:dyDescent="0.2">
      <c r="A21" s="226">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20"/>
      <c r="BA21" s="220"/>
      <c r="BB21" s="220"/>
      <c r="BC21" s="220"/>
      <c r="BD21" s="220"/>
      <c r="BE21" s="221"/>
      <c r="BF21" s="221"/>
      <c r="BG21" s="221"/>
      <c r="BH21" s="221"/>
      <c r="BI21" s="221"/>
      <c r="BJ21" s="221"/>
      <c r="BK21" s="221"/>
      <c r="BL21" s="221"/>
      <c r="BM21" s="221"/>
      <c r="BN21" s="221"/>
      <c r="BO21" s="221"/>
      <c r="BP21" s="221"/>
      <c r="BQ21" s="226">
        <v>15</v>
      </c>
      <c r="BR21" s="227"/>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2"/>
    </row>
    <row r="22" spans="1:131" s="223" customFormat="1" ht="26.25" customHeight="1" x14ac:dyDescent="0.15">
      <c r="A22" s="226">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4006</v>
      </c>
      <c r="R23" s="793"/>
      <c r="S23" s="793"/>
      <c r="T23" s="793"/>
      <c r="U23" s="793"/>
      <c r="V23" s="793">
        <v>3892</v>
      </c>
      <c r="W23" s="793"/>
      <c r="X23" s="793"/>
      <c r="Y23" s="793"/>
      <c r="Z23" s="793"/>
      <c r="AA23" s="793">
        <v>114</v>
      </c>
      <c r="AB23" s="793"/>
      <c r="AC23" s="793"/>
      <c r="AD23" s="793"/>
      <c r="AE23" s="794"/>
      <c r="AF23" s="795">
        <v>94</v>
      </c>
      <c r="AG23" s="793"/>
      <c r="AH23" s="793"/>
      <c r="AI23" s="793"/>
      <c r="AJ23" s="796"/>
      <c r="AK23" s="797"/>
      <c r="AL23" s="798"/>
      <c r="AM23" s="798"/>
      <c r="AN23" s="798"/>
      <c r="AO23" s="798"/>
      <c r="AP23" s="793">
        <v>3756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2"/>
    </row>
    <row r="25" spans="1:131" ht="26.25" customHeight="1" thickBot="1" x14ac:dyDescent="0.2">
      <c r="A25" s="739" t="s">
        <v>379</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0"/>
      <c r="BK25" s="220"/>
      <c r="BL25" s="220"/>
      <c r="BM25" s="220"/>
      <c r="BN25" s="220"/>
      <c r="BO25" s="229"/>
      <c r="BP25" s="229"/>
      <c r="BQ25" s="226">
        <v>19</v>
      </c>
      <c r="BR25" s="227"/>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8"/>
    </row>
    <row r="26" spans="1:131" ht="26.25" customHeight="1" x14ac:dyDescent="0.15">
      <c r="A26" s="729" t="s">
        <v>357</v>
      </c>
      <c r="B26" s="730"/>
      <c r="C26" s="730"/>
      <c r="D26" s="730"/>
      <c r="E26" s="730"/>
      <c r="F26" s="730"/>
      <c r="G26" s="730"/>
      <c r="H26" s="730"/>
      <c r="I26" s="730"/>
      <c r="J26" s="730"/>
      <c r="K26" s="730"/>
      <c r="L26" s="730"/>
      <c r="M26" s="730"/>
      <c r="N26" s="730"/>
      <c r="O26" s="730"/>
      <c r="P26" s="731"/>
      <c r="Q26" s="725" t="s">
        <v>380</v>
      </c>
      <c r="R26" s="721"/>
      <c r="S26" s="721"/>
      <c r="T26" s="721"/>
      <c r="U26" s="722"/>
      <c r="V26" s="725" t="s">
        <v>381</v>
      </c>
      <c r="W26" s="721"/>
      <c r="X26" s="721"/>
      <c r="Y26" s="721"/>
      <c r="Z26" s="722"/>
      <c r="AA26" s="725" t="s">
        <v>382</v>
      </c>
      <c r="AB26" s="721"/>
      <c r="AC26" s="721"/>
      <c r="AD26" s="721"/>
      <c r="AE26" s="721"/>
      <c r="AF26" s="814" t="s">
        <v>383</v>
      </c>
      <c r="AG26" s="815"/>
      <c r="AH26" s="815"/>
      <c r="AI26" s="815"/>
      <c r="AJ26" s="816"/>
      <c r="AK26" s="721" t="s">
        <v>384</v>
      </c>
      <c r="AL26" s="721"/>
      <c r="AM26" s="721"/>
      <c r="AN26" s="721"/>
      <c r="AO26" s="722"/>
      <c r="AP26" s="725" t="s">
        <v>385</v>
      </c>
      <c r="AQ26" s="721"/>
      <c r="AR26" s="721"/>
      <c r="AS26" s="721"/>
      <c r="AT26" s="722"/>
      <c r="AU26" s="725" t="s">
        <v>386</v>
      </c>
      <c r="AV26" s="721"/>
      <c r="AW26" s="721"/>
      <c r="AX26" s="721"/>
      <c r="AY26" s="722"/>
      <c r="AZ26" s="725" t="s">
        <v>387</v>
      </c>
      <c r="BA26" s="721"/>
      <c r="BB26" s="721"/>
      <c r="BC26" s="721"/>
      <c r="BD26" s="722"/>
      <c r="BE26" s="725" t="s">
        <v>364</v>
      </c>
      <c r="BF26" s="721"/>
      <c r="BG26" s="721"/>
      <c r="BH26" s="721"/>
      <c r="BI26" s="727"/>
      <c r="BJ26" s="220"/>
      <c r="BK26" s="220"/>
      <c r="BL26" s="220"/>
      <c r="BM26" s="220"/>
      <c r="BN26" s="220"/>
      <c r="BO26" s="229"/>
      <c r="BP26" s="229"/>
      <c r="BQ26" s="226">
        <v>20</v>
      </c>
      <c r="BR26" s="227"/>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8"/>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20"/>
      <c r="BK27" s="220"/>
      <c r="BL27" s="220"/>
      <c r="BM27" s="220"/>
      <c r="BN27" s="220"/>
      <c r="BO27" s="229"/>
      <c r="BP27" s="229"/>
      <c r="BQ27" s="226">
        <v>21</v>
      </c>
      <c r="BR27" s="227"/>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8"/>
    </row>
    <row r="28" spans="1:131" ht="26.25" customHeight="1" thickTop="1" x14ac:dyDescent="0.15">
      <c r="A28" s="230">
        <v>1</v>
      </c>
      <c r="B28" s="760" t="s">
        <v>388</v>
      </c>
      <c r="C28" s="761"/>
      <c r="D28" s="761"/>
      <c r="E28" s="761"/>
      <c r="F28" s="761"/>
      <c r="G28" s="761"/>
      <c r="H28" s="761"/>
      <c r="I28" s="761"/>
      <c r="J28" s="761"/>
      <c r="K28" s="761"/>
      <c r="L28" s="761"/>
      <c r="M28" s="761"/>
      <c r="N28" s="761"/>
      <c r="O28" s="761"/>
      <c r="P28" s="762"/>
      <c r="Q28" s="822">
        <v>140</v>
      </c>
      <c r="R28" s="823"/>
      <c r="S28" s="823"/>
      <c r="T28" s="823"/>
      <c r="U28" s="823"/>
      <c r="V28" s="823">
        <v>140</v>
      </c>
      <c r="W28" s="823"/>
      <c r="X28" s="823"/>
      <c r="Y28" s="823"/>
      <c r="Z28" s="823"/>
      <c r="AA28" s="823"/>
      <c r="AB28" s="823"/>
      <c r="AC28" s="823"/>
      <c r="AD28" s="823"/>
      <c r="AE28" s="824"/>
      <c r="AF28" s="825" t="s">
        <v>122</v>
      </c>
      <c r="AG28" s="823"/>
      <c r="AH28" s="823"/>
      <c r="AI28" s="823"/>
      <c r="AJ28" s="826"/>
      <c r="AK28" s="827" t="s">
        <v>485</v>
      </c>
      <c r="AL28" s="828"/>
      <c r="AM28" s="828"/>
      <c r="AN28" s="828"/>
      <c r="AO28" s="828"/>
      <c r="AP28" s="828" t="s">
        <v>546</v>
      </c>
      <c r="AQ28" s="828"/>
      <c r="AR28" s="828"/>
      <c r="AS28" s="828"/>
      <c r="AT28" s="828"/>
      <c r="AU28" s="828" t="s">
        <v>485</v>
      </c>
      <c r="AV28" s="828"/>
      <c r="AW28" s="828"/>
      <c r="AX28" s="828"/>
      <c r="AY28" s="828"/>
      <c r="AZ28" s="829" t="s">
        <v>485</v>
      </c>
      <c r="BA28" s="829"/>
      <c r="BB28" s="829"/>
      <c r="BC28" s="829"/>
      <c r="BD28" s="829"/>
      <c r="BE28" s="820"/>
      <c r="BF28" s="820"/>
      <c r="BG28" s="820"/>
      <c r="BH28" s="820"/>
      <c r="BI28" s="821"/>
      <c r="BJ28" s="220"/>
      <c r="BK28" s="220"/>
      <c r="BL28" s="220"/>
      <c r="BM28" s="220"/>
      <c r="BN28" s="220"/>
      <c r="BO28" s="229"/>
      <c r="BP28" s="229"/>
      <c r="BQ28" s="226">
        <v>22</v>
      </c>
      <c r="BR28" s="227"/>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8"/>
    </row>
    <row r="29" spans="1:131" ht="26.25" customHeight="1" x14ac:dyDescent="0.15">
      <c r="A29" s="230">
        <v>2</v>
      </c>
      <c r="B29" s="749" t="s">
        <v>389</v>
      </c>
      <c r="C29" s="750"/>
      <c r="D29" s="750"/>
      <c r="E29" s="750"/>
      <c r="F29" s="750"/>
      <c r="G29" s="750"/>
      <c r="H29" s="750"/>
      <c r="I29" s="750"/>
      <c r="J29" s="750"/>
      <c r="K29" s="750"/>
      <c r="L29" s="750"/>
      <c r="M29" s="750"/>
      <c r="N29" s="750"/>
      <c r="O29" s="750"/>
      <c r="P29" s="751"/>
      <c r="Q29" s="752">
        <v>266</v>
      </c>
      <c r="R29" s="753"/>
      <c r="S29" s="753"/>
      <c r="T29" s="753"/>
      <c r="U29" s="753"/>
      <c r="V29" s="753">
        <v>266</v>
      </c>
      <c r="W29" s="753"/>
      <c r="X29" s="753"/>
      <c r="Y29" s="753"/>
      <c r="Z29" s="753"/>
      <c r="AA29" s="753"/>
      <c r="AB29" s="753"/>
      <c r="AC29" s="753"/>
      <c r="AD29" s="753"/>
      <c r="AE29" s="754"/>
      <c r="AF29" s="755" t="s">
        <v>122</v>
      </c>
      <c r="AG29" s="756"/>
      <c r="AH29" s="756"/>
      <c r="AI29" s="756"/>
      <c r="AJ29" s="757"/>
      <c r="AK29" s="834" t="s">
        <v>485</v>
      </c>
      <c r="AL29" s="830"/>
      <c r="AM29" s="830"/>
      <c r="AN29" s="830"/>
      <c r="AO29" s="830"/>
      <c r="AP29" s="830" t="s">
        <v>546</v>
      </c>
      <c r="AQ29" s="830"/>
      <c r="AR29" s="830"/>
      <c r="AS29" s="830"/>
      <c r="AT29" s="830"/>
      <c r="AU29" s="830" t="s">
        <v>485</v>
      </c>
      <c r="AV29" s="830"/>
      <c r="AW29" s="830"/>
      <c r="AX29" s="830"/>
      <c r="AY29" s="830"/>
      <c r="AZ29" s="831" t="s">
        <v>485</v>
      </c>
      <c r="BA29" s="831"/>
      <c r="BB29" s="831"/>
      <c r="BC29" s="831"/>
      <c r="BD29" s="831"/>
      <c r="BE29" s="832"/>
      <c r="BF29" s="832"/>
      <c r="BG29" s="832"/>
      <c r="BH29" s="832"/>
      <c r="BI29" s="833"/>
      <c r="BJ29" s="220"/>
      <c r="BK29" s="220"/>
      <c r="BL29" s="220"/>
      <c r="BM29" s="220"/>
      <c r="BN29" s="220"/>
      <c r="BO29" s="229"/>
      <c r="BP29" s="229"/>
      <c r="BQ29" s="226">
        <v>23</v>
      </c>
      <c r="BR29" s="227"/>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8"/>
    </row>
    <row r="30" spans="1:131" ht="26.25" customHeight="1" x14ac:dyDescent="0.15">
      <c r="A30" s="230">
        <v>3</v>
      </c>
      <c r="B30" s="749" t="s">
        <v>390</v>
      </c>
      <c r="C30" s="750"/>
      <c r="D30" s="750"/>
      <c r="E30" s="750"/>
      <c r="F30" s="750"/>
      <c r="G30" s="750"/>
      <c r="H30" s="750"/>
      <c r="I30" s="750"/>
      <c r="J30" s="750"/>
      <c r="K30" s="750"/>
      <c r="L30" s="750"/>
      <c r="M30" s="750"/>
      <c r="N30" s="750"/>
      <c r="O30" s="750"/>
      <c r="P30" s="751"/>
      <c r="Q30" s="752">
        <v>34</v>
      </c>
      <c r="R30" s="753"/>
      <c r="S30" s="753"/>
      <c r="T30" s="753"/>
      <c r="U30" s="753"/>
      <c r="V30" s="753">
        <v>34</v>
      </c>
      <c r="W30" s="753"/>
      <c r="X30" s="753"/>
      <c r="Y30" s="753"/>
      <c r="Z30" s="753"/>
      <c r="AA30" s="753"/>
      <c r="AB30" s="753"/>
      <c r="AC30" s="753"/>
      <c r="AD30" s="753"/>
      <c r="AE30" s="754"/>
      <c r="AF30" s="755" t="s">
        <v>122</v>
      </c>
      <c r="AG30" s="756"/>
      <c r="AH30" s="756"/>
      <c r="AI30" s="756"/>
      <c r="AJ30" s="757"/>
      <c r="AK30" s="834" t="s">
        <v>485</v>
      </c>
      <c r="AL30" s="830"/>
      <c r="AM30" s="830"/>
      <c r="AN30" s="830"/>
      <c r="AO30" s="830"/>
      <c r="AP30" s="830" t="s">
        <v>485</v>
      </c>
      <c r="AQ30" s="830"/>
      <c r="AR30" s="830"/>
      <c r="AS30" s="830"/>
      <c r="AT30" s="830"/>
      <c r="AU30" s="830" t="s">
        <v>485</v>
      </c>
      <c r="AV30" s="830"/>
      <c r="AW30" s="830"/>
      <c r="AX30" s="830"/>
      <c r="AY30" s="830"/>
      <c r="AZ30" s="831" t="s">
        <v>485</v>
      </c>
      <c r="BA30" s="831"/>
      <c r="BB30" s="831"/>
      <c r="BC30" s="831"/>
      <c r="BD30" s="831"/>
      <c r="BE30" s="832"/>
      <c r="BF30" s="832"/>
      <c r="BG30" s="832"/>
      <c r="BH30" s="832"/>
      <c r="BI30" s="833"/>
      <c r="BJ30" s="220"/>
      <c r="BK30" s="220"/>
      <c r="BL30" s="220"/>
      <c r="BM30" s="220"/>
      <c r="BN30" s="220"/>
      <c r="BO30" s="229"/>
      <c r="BP30" s="229"/>
      <c r="BQ30" s="226">
        <v>24</v>
      </c>
      <c r="BR30" s="227"/>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8"/>
    </row>
    <row r="31" spans="1:131" ht="26.25" customHeight="1" x14ac:dyDescent="0.15">
      <c r="A31" s="230">
        <v>4</v>
      </c>
      <c r="B31" s="749" t="s">
        <v>391</v>
      </c>
      <c r="C31" s="750"/>
      <c r="D31" s="750"/>
      <c r="E31" s="750"/>
      <c r="F31" s="750"/>
      <c r="G31" s="750"/>
      <c r="H31" s="750"/>
      <c r="I31" s="750"/>
      <c r="J31" s="750"/>
      <c r="K31" s="750"/>
      <c r="L31" s="750"/>
      <c r="M31" s="750"/>
      <c r="N31" s="750"/>
      <c r="O31" s="750"/>
      <c r="P31" s="751"/>
      <c r="Q31" s="752">
        <v>254</v>
      </c>
      <c r="R31" s="753"/>
      <c r="S31" s="753"/>
      <c r="T31" s="753"/>
      <c r="U31" s="753"/>
      <c r="V31" s="753">
        <v>247</v>
      </c>
      <c r="W31" s="753"/>
      <c r="X31" s="753"/>
      <c r="Y31" s="753"/>
      <c r="Z31" s="753"/>
      <c r="AA31" s="753">
        <v>6</v>
      </c>
      <c r="AB31" s="753"/>
      <c r="AC31" s="753"/>
      <c r="AD31" s="753"/>
      <c r="AE31" s="754"/>
      <c r="AF31" s="755">
        <v>15</v>
      </c>
      <c r="AG31" s="756"/>
      <c r="AH31" s="756"/>
      <c r="AI31" s="756"/>
      <c r="AJ31" s="757"/>
      <c r="AK31" s="834">
        <v>94</v>
      </c>
      <c r="AL31" s="830"/>
      <c r="AM31" s="830"/>
      <c r="AN31" s="830"/>
      <c r="AO31" s="830"/>
      <c r="AP31" s="830">
        <v>678</v>
      </c>
      <c r="AQ31" s="830"/>
      <c r="AR31" s="830"/>
      <c r="AS31" s="830"/>
      <c r="AT31" s="830"/>
      <c r="AU31" s="830">
        <v>610</v>
      </c>
      <c r="AV31" s="830"/>
      <c r="AW31" s="830"/>
      <c r="AX31" s="830"/>
      <c r="AY31" s="830"/>
      <c r="AZ31" s="831" t="s">
        <v>485</v>
      </c>
      <c r="BA31" s="831"/>
      <c r="BB31" s="831"/>
      <c r="BC31" s="831"/>
      <c r="BD31" s="831"/>
      <c r="BE31" s="832" t="s">
        <v>392</v>
      </c>
      <c r="BF31" s="832"/>
      <c r="BG31" s="832"/>
      <c r="BH31" s="832"/>
      <c r="BI31" s="833"/>
      <c r="BJ31" s="220"/>
      <c r="BK31" s="220"/>
      <c r="BL31" s="220"/>
      <c r="BM31" s="220"/>
      <c r="BN31" s="220"/>
      <c r="BO31" s="229"/>
      <c r="BP31" s="229"/>
      <c r="BQ31" s="226">
        <v>25</v>
      </c>
      <c r="BR31" s="227"/>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8"/>
    </row>
    <row r="32" spans="1:131" ht="26.25" customHeight="1" x14ac:dyDescent="0.15">
      <c r="A32" s="230">
        <v>5</v>
      </c>
      <c r="B32" s="749" t="s">
        <v>393</v>
      </c>
      <c r="C32" s="750"/>
      <c r="D32" s="750"/>
      <c r="E32" s="750"/>
      <c r="F32" s="750"/>
      <c r="G32" s="750"/>
      <c r="H32" s="750"/>
      <c r="I32" s="750"/>
      <c r="J32" s="750"/>
      <c r="K32" s="750"/>
      <c r="L32" s="750"/>
      <c r="M32" s="750"/>
      <c r="N32" s="750"/>
      <c r="O32" s="750"/>
      <c r="P32" s="751"/>
      <c r="Q32" s="752">
        <v>133</v>
      </c>
      <c r="R32" s="753"/>
      <c r="S32" s="753"/>
      <c r="T32" s="753"/>
      <c r="U32" s="753"/>
      <c r="V32" s="753">
        <v>123</v>
      </c>
      <c r="W32" s="753"/>
      <c r="X32" s="753"/>
      <c r="Y32" s="753"/>
      <c r="Z32" s="753"/>
      <c r="AA32" s="753">
        <v>10</v>
      </c>
      <c r="AB32" s="753"/>
      <c r="AC32" s="753"/>
      <c r="AD32" s="753"/>
      <c r="AE32" s="754"/>
      <c r="AF32" s="755">
        <v>9</v>
      </c>
      <c r="AG32" s="756"/>
      <c r="AH32" s="756"/>
      <c r="AI32" s="756"/>
      <c r="AJ32" s="757"/>
      <c r="AK32" s="834">
        <v>133</v>
      </c>
      <c r="AL32" s="830"/>
      <c r="AM32" s="830"/>
      <c r="AN32" s="830"/>
      <c r="AO32" s="830"/>
      <c r="AP32" s="830">
        <v>224</v>
      </c>
      <c r="AQ32" s="830"/>
      <c r="AR32" s="830"/>
      <c r="AS32" s="830"/>
      <c r="AT32" s="830"/>
      <c r="AU32" s="830">
        <v>224</v>
      </c>
      <c r="AV32" s="830"/>
      <c r="AW32" s="830"/>
      <c r="AX32" s="830"/>
      <c r="AY32" s="830"/>
      <c r="AZ32" s="831" t="s">
        <v>485</v>
      </c>
      <c r="BA32" s="831"/>
      <c r="BB32" s="831"/>
      <c r="BC32" s="831"/>
      <c r="BD32" s="831"/>
      <c r="BE32" s="832" t="s">
        <v>392</v>
      </c>
      <c r="BF32" s="832"/>
      <c r="BG32" s="832"/>
      <c r="BH32" s="832"/>
      <c r="BI32" s="833"/>
      <c r="BJ32" s="220"/>
      <c r="BK32" s="220"/>
      <c r="BL32" s="220"/>
      <c r="BM32" s="220"/>
      <c r="BN32" s="220"/>
      <c r="BO32" s="229"/>
      <c r="BP32" s="229"/>
      <c r="BQ32" s="226">
        <v>26</v>
      </c>
      <c r="BR32" s="227"/>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8"/>
    </row>
    <row r="33" spans="1:131" ht="26.25" customHeight="1" x14ac:dyDescent="0.15">
      <c r="A33" s="230">
        <v>6</v>
      </c>
      <c r="B33" s="749"/>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5"/>
      <c r="AG33" s="756"/>
      <c r="AH33" s="756"/>
      <c r="AI33" s="756"/>
      <c r="AJ33" s="757"/>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8"/>
    </row>
    <row r="34" spans="1:131" ht="26.25" customHeight="1" x14ac:dyDescent="0.15">
      <c r="A34" s="230">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8"/>
    </row>
    <row r="35" spans="1:131" ht="26.25" customHeight="1" x14ac:dyDescent="0.15">
      <c r="A35" s="230">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8"/>
    </row>
    <row r="36" spans="1:131" ht="26.25" customHeight="1" x14ac:dyDescent="0.15">
      <c r="A36" s="230">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8"/>
    </row>
    <row r="37" spans="1:131" ht="26.25" customHeight="1" x14ac:dyDescent="0.15">
      <c r="A37" s="230">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8"/>
    </row>
    <row r="38" spans="1:131" ht="26.25" customHeight="1" x14ac:dyDescent="0.15">
      <c r="A38" s="230">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8"/>
    </row>
    <row r="39" spans="1:131" ht="26.25" customHeight="1" x14ac:dyDescent="0.15">
      <c r="A39" s="230">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8"/>
    </row>
    <row r="40" spans="1:131" ht="26.25" customHeight="1" x14ac:dyDescent="0.15">
      <c r="A40" s="226">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8"/>
    </row>
    <row r="41" spans="1:131" ht="26.25" customHeight="1" x14ac:dyDescent="0.15">
      <c r="A41" s="226">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8"/>
    </row>
    <row r="42" spans="1:131" ht="26.25" customHeight="1" x14ac:dyDescent="0.15">
      <c r="A42" s="226">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8"/>
    </row>
    <row r="43" spans="1:131" ht="26.25" customHeight="1" x14ac:dyDescent="0.15">
      <c r="A43" s="226">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8"/>
    </row>
    <row r="44" spans="1:131" ht="26.25" customHeight="1" x14ac:dyDescent="0.15">
      <c r="A44" s="226">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8"/>
    </row>
    <row r="45" spans="1:131" ht="26.25" customHeight="1" x14ac:dyDescent="0.15">
      <c r="A45" s="226">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8"/>
    </row>
    <row r="46" spans="1:131" ht="26.25" customHeight="1" x14ac:dyDescent="0.15">
      <c r="A46" s="226">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8"/>
    </row>
    <row r="47" spans="1:131" ht="26.25" customHeight="1" x14ac:dyDescent="0.15">
      <c r="A47" s="226">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8"/>
    </row>
    <row r="48" spans="1:131" ht="26.25" customHeight="1" x14ac:dyDescent="0.15">
      <c r="A48" s="226">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8"/>
    </row>
    <row r="49" spans="1:131" ht="26.25" customHeight="1" x14ac:dyDescent="0.15">
      <c r="A49" s="226">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8"/>
    </row>
    <row r="50" spans="1:131" ht="26.25" customHeight="1" x14ac:dyDescent="0.15">
      <c r="A50" s="226">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8"/>
    </row>
    <row r="51" spans="1:131" ht="26.25" customHeight="1" x14ac:dyDescent="0.15">
      <c r="A51" s="226">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8"/>
    </row>
    <row r="52" spans="1:131" ht="26.25" customHeight="1" x14ac:dyDescent="0.15">
      <c r="A52" s="226">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8"/>
    </row>
    <row r="53" spans="1:131" ht="26.25" customHeight="1" x14ac:dyDescent="0.15">
      <c r="A53" s="226">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8"/>
    </row>
    <row r="54" spans="1:131" ht="26.25" customHeight="1" x14ac:dyDescent="0.15">
      <c r="A54" s="226">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8"/>
    </row>
    <row r="55" spans="1:131" ht="26.25" customHeight="1" x14ac:dyDescent="0.15">
      <c r="A55" s="226">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8"/>
    </row>
    <row r="56" spans="1:131" ht="26.25" customHeight="1" x14ac:dyDescent="0.15">
      <c r="A56" s="226">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8"/>
    </row>
    <row r="57" spans="1:131" ht="26.25" customHeight="1" x14ac:dyDescent="0.15">
      <c r="A57" s="226">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8"/>
    </row>
    <row r="58" spans="1:131" ht="26.25" customHeight="1" x14ac:dyDescent="0.15">
      <c r="A58" s="226">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8"/>
    </row>
    <row r="59" spans="1:131" ht="26.25" customHeight="1" x14ac:dyDescent="0.15">
      <c r="A59" s="226">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8"/>
    </row>
    <row r="60" spans="1:131" ht="26.25" customHeight="1" x14ac:dyDescent="0.15">
      <c r="A60" s="226">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8"/>
    </row>
    <row r="61" spans="1:131" ht="26.25" customHeight="1" thickBot="1" x14ac:dyDescent="0.2">
      <c r="A61" s="226">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8"/>
    </row>
    <row r="62" spans="1:131" ht="26.25" customHeight="1" x14ac:dyDescent="0.15">
      <c r="A62" s="226">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24</v>
      </c>
      <c r="AG63" s="844"/>
      <c r="AH63" s="844"/>
      <c r="AI63" s="844"/>
      <c r="AJ63" s="845"/>
      <c r="AK63" s="846"/>
      <c r="AL63" s="841"/>
      <c r="AM63" s="841"/>
      <c r="AN63" s="841"/>
      <c r="AO63" s="841"/>
      <c r="AP63" s="844">
        <v>902</v>
      </c>
      <c r="AQ63" s="844"/>
      <c r="AR63" s="844"/>
      <c r="AS63" s="844"/>
      <c r="AT63" s="844"/>
      <c r="AU63" s="844">
        <v>834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8"/>
    </row>
    <row r="66" spans="1:131" ht="26.25" customHeight="1" x14ac:dyDescent="0.15">
      <c r="A66" s="729" t="s">
        <v>397</v>
      </c>
      <c r="B66" s="730"/>
      <c r="C66" s="730"/>
      <c r="D66" s="730"/>
      <c r="E66" s="730"/>
      <c r="F66" s="730"/>
      <c r="G66" s="730"/>
      <c r="H66" s="730"/>
      <c r="I66" s="730"/>
      <c r="J66" s="730"/>
      <c r="K66" s="730"/>
      <c r="L66" s="730"/>
      <c r="M66" s="730"/>
      <c r="N66" s="730"/>
      <c r="O66" s="730"/>
      <c r="P66" s="731"/>
      <c r="Q66" s="725" t="s">
        <v>380</v>
      </c>
      <c r="R66" s="721"/>
      <c r="S66" s="721"/>
      <c r="T66" s="721"/>
      <c r="U66" s="722"/>
      <c r="V66" s="725" t="s">
        <v>381</v>
      </c>
      <c r="W66" s="721"/>
      <c r="X66" s="721"/>
      <c r="Y66" s="721"/>
      <c r="Z66" s="722"/>
      <c r="AA66" s="725" t="s">
        <v>382</v>
      </c>
      <c r="AB66" s="721"/>
      <c r="AC66" s="721"/>
      <c r="AD66" s="721"/>
      <c r="AE66" s="722"/>
      <c r="AF66" s="854" t="s">
        <v>383</v>
      </c>
      <c r="AG66" s="815"/>
      <c r="AH66" s="815"/>
      <c r="AI66" s="815"/>
      <c r="AJ66" s="855"/>
      <c r="AK66" s="725" t="s">
        <v>384</v>
      </c>
      <c r="AL66" s="730"/>
      <c r="AM66" s="730"/>
      <c r="AN66" s="730"/>
      <c r="AO66" s="731"/>
      <c r="AP66" s="725" t="s">
        <v>385</v>
      </c>
      <c r="AQ66" s="721"/>
      <c r="AR66" s="721"/>
      <c r="AS66" s="721"/>
      <c r="AT66" s="722"/>
      <c r="AU66" s="725" t="s">
        <v>398</v>
      </c>
      <c r="AV66" s="721"/>
      <c r="AW66" s="721"/>
      <c r="AX66" s="721"/>
      <c r="AY66" s="722"/>
      <c r="AZ66" s="725" t="s">
        <v>364</v>
      </c>
      <c r="BA66" s="721"/>
      <c r="BB66" s="721"/>
      <c r="BC66" s="721"/>
      <c r="BD66" s="727"/>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547</v>
      </c>
      <c r="C68" s="870"/>
      <c r="D68" s="870"/>
      <c r="E68" s="870"/>
      <c r="F68" s="870"/>
      <c r="G68" s="870"/>
      <c r="H68" s="870"/>
      <c r="I68" s="870"/>
      <c r="J68" s="870"/>
      <c r="K68" s="870"/>
      <c r="L68" s="870"/>
      <c r="M68" s="870"/>
      <c r="N68" s="870"/>
      <c r="O68" s="870"/>
      <c r="P68" s="871"/>
      <c r="Q68" s="872">
        <v>604</v>
      </c>
      <c r="R68" s="866"/>
      <c r="S68" s="866"/>
      <c r="T68" s="866"/>
      <c r="U68" s="866"/>
      <c r="V68" s="866">
        <v>585</v>
      </c>
      <c r="W68" s="866"/>
      <c r="X68" s="866"/>
      <c r="Y68" s="866"/>
      <c r="Z68" s="866"/>
      <c r="AA68" s="866">
        <v>19</v>
      </c>
      <c r="AB68" s="866"/>
      <c r="AC68" s="866"/>
      <c r="AD68" s="866"/>
      <c r="AE68" s="866"/>
      <c r="AF68" s="866">
        <v>19</v>
      </c>
      <c r="AG68" s="866"/>
      <c r="AH68" s="866"/>
      <c r="AI68" s="866"/>
      <c r="AJ68" s="866"/>
      <c r="AK68" s="866" t="s">
        <v>485</v>
      </c>
      <c r="AL68" s="866"/>
      <c r="AM68" s="866"/>
      <c r="AN68" s="866"/>
      <c r="AO68" s="866"/>
      <c r="AP68" s="866" t="s">
        <v>485</v>
      </c>
      <c r="AQ68" s="866"/>
      <c r="AR68" s="866"/>
      <c r="AS68" s="866"/>
      <c r="AT68" s="866"/>
      <c r="AU68" s="866" t="s">
        <v>485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548</v>
      </c>
      <c r="C69" s="874"/>
      <c r="D69" s="874"/>
      <c r="E69" s="874"/>
      <c r="F69" s="874"/>
      <c r="G69" s="874"/>
      <c r="H69" s="874"/>
      <c r="I69" s="874"/>
      <c r="J69" s="874"/>
      <c r="K69" s="874"/>
      <c r="L69" s="874"/>
      <c r="M69" s="874"/>
      <c r="N69" s="874"/>
      <c r="O69" s="874"/>
      <c r="P69" s="875"/>
      <c r="Q69" s="876">
        <v>1274</v>
      </c>
      <c r="R69" s="830"/>
      <c r="S69" s="830"/>
      <c r="T69" s="830"/>
      <c r="U69" s="830"/>
      <c r="V69" s="830">
        <v>1249</v>
      </c>
      <c r="W69" s="830"/>
      <c r="X69" s="830"/>
      <c r="Y69" s="830"/>
      <c r="Z69" s="830"/>
      <c r="AA69" s="830">
        <v>24</v>
      </c>
      <c r="AB69" s="830"/>
      <c r="AC69" s="830"/>
      <c r="AD69" s="830"/>
      <c r="AE69" s="830"/>
      <c r="AF69" s="830">
        <v>24</v>
      </c>
      <c r="AG69" s="830"/>
      <c r="AH69" s="830"/>
      <c r="AI69" s="830"/>
      <c r="AJ69" s="830"/>
      <c r="AK69" s="830" t="s">
        <v>485</v>
      </c>
      <c r="AL69" s="830"/>
      <c r="AM69" s="830"/>
      <c r="AN69" s="830"/>
      <c r="AO69" s="830"/>
      <c r="AP69" s="830" t="s">
        <v>485</v>
      </c>
      <c r="AQ69" s="830"/>
      <c r="AR69" s="830"/>
      <c r="AS69" s="830"/>
      <c r="AT69" s="830"/>
      <c r="AU69" s="830" t="s">
        <v>485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549</v>
      </c>
      <c r="C70" s="874"/>
      <c r="D70" s="874"/>
      <c r="E70" s="874"/>
      <c r="F70" s="874"/>
      <c r="G70" s="874"/>
      <c r="H70" s="874"/>
      <c r="I70" s="874"/>
      <c r="J70" s="874"/>
      <c r="K70" s="874"/>
      <c r="L70" s="874"/>
      <c r="M70" s="874"/>
      <c r="N70" s="874"/>
      <c r="O70" s="874"/>
      <c r="P70" s="875"/>
      <c r="Q70" s="876">
        <v>32</v>
      </c>
      <c r="R70" s="830"/>
      <c r="S70" s="830"/>
      <c r="T70" s="830"/>
      <c r="U70" s="830"/>
      <c r="V70" s="830">
        <v>30</v>
      </c>
      <c r="W70" s="830"/>
      <c r="X70" s="830"/>
      <c r="Y70" s="830"/>
      <c r="Z70" s="830"/>
      <c r="AA70" s="830">
        <v>2</v>
      </c>
      <c r="AB70" s="830"/>
      <c r="AC70" s="830"/>
      <c r="AD70" s="830"/>
      <c r="AE70" s="830"/>
      <c r="AF70" s="830">
        <v>2</v>
      </c>
      <c r="AG70" s="830"/>
      <c r="AH70" s="830"/>
      <c r="AI70" s="830"/>
      <c r="AJ70" s="830"/>
      <c r="AK70" s="830" t="s">
        <v>485</v>
      </c>
      <c r="AL70" s="830"/>
      <c r="AM70" s="830"/>
      <c r="AN70" s="830"/>
      <c r="AO70" s="830"/>
      <c r="AP70" s="830" t="s">
        <v>485</v>
      </c>
      <c r="AQ70" s="830"/>
      <c r="AR70" s="830"/>
      <c r="AS70" s="830"/>
      <c r="AT70" s="830"/>
      <c r="AU70" s="830" t="s">
        <v>485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45</v>
      </c>
      <c r="AG88" s="844"/>
      <c r="AH88" s="844"/>
      <c r="AI88" s="844"/>
      <c r="AJ88" s="844"/>
      <c r="AK88" s="841"/>
      <c r="AL88" s="841"/>
      <c r="AM88" s="841"/>
      <c r="AN88" s="841"/>
      <c r="AO88" s="841"/>
      <c r="AP88" s="844" t="s">
        <v>544</v>
      </c>
      <c r="AQ88" s="844"/>
      <c r="AR88" s="844"/>
      <c r="AS88" s="844"/>
      <c r="AT88" s="844"/>
      <c r="AU88" s="844" t="s">
        <v>544</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27</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745371</v>
      </c>
      <c r="AB110" s="900"/>
      <c r="AC110" s="900"/>
      <c r="AD110" s="900"/>
      <c r="AE110" s="901"/>
      <c r="AF110" s="902">
        <v>709690</v>
      </c>
      <c r="AG110" s="900"/>
      <c r="AH110" s="900"/>
      <c r="AI110" s="900"/>
      <c r="AJ110" s="901"/>
      <c r="AK110" s="902">
        <v>663930</v>
      </c>
      <c r="AL110" s="900"/>
      <c r="AM110" s="900"/>
      <c r="AN110" s="900"/>
      <c r="AO110" s="901"/>
      <c r="AP110" s="903">
        <v>33.9</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4546561</v>
      </c>
      <c r="BR110" s="931"/>
      <c r="BS110" s="931"/>
      <c r="BT110" s="931"/>
      <c r="BU110" s="931"/>
      <c r="BV110" s="931">
        <v>4154790</v>
      </c>
      <c r="BW110" s="931"/>
      <c r="BX110" s="931"/>
      <c r="BY110" s="931"/>
      <c r="BZ110" s="931"/>
      <c r="CA110" s="931">
        <v>3755646</v>
      </c>
      <c r="CB110" s="931"/>
      <c r="CC110" s="931"/>
      <c r="CD110" s="931"/>
      <c r="CE110" s="931"/>
      <c r="CF110" s="944">
        <v>191.7</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842329</v>
      </c>
      <c r="BR112" s="926"/>
      <c r="BS112" s="926"/>
      <c r="BT112" s="926"/>
      <c r="BU112" s="926"/>
      <c r="BV112" s="926">
        <v>864278</v>
      </c>
      <c r="BW112" s="926"/>
      <c r="BX112" s="926"/>
      <c r="BY112" s="926"/>
      <c r="BZ112" s="926"/>
      <c r="CA112" s="926">
        <v>834101</v>
      </c>
      <c r="CB112" s="926"/>
      <c r="CC112" s="926"/>
      <c r="CD112" s="926"/>
      <c r="CE112" s="926"/>
      <c r="CF112" s="920">
        <v>42.6</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68776</v>
      </c>
      <c r="AB113" s="938"/>
      <c r="AC113" s="938"/>
      <c r="AD113" s="938"/>
      <c r="AE113" s="939"/>
      <c r="AF113" s="940">
        <v>72364</v>
      </c>
      <c r="AG113" s="938"/>
      <c r="AH113" s="938"/>
      <c r="AI113" s="938"/>
      <c r="AJ113" s="939"/>
      <c r="AK113" s="940">
        <v>75216</v>
      </c>
      <c r="AL113" s="938"/>
      <c r="AM113" s="938"/>
      <c r="AN113" s="938"/>
      <c r="AO113" s="939"/>
      <c r="AP113" s="941">
        <v>3.8</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321901</v>
      </c>
      <c r="BR114" s="926"/>
      <c r="BS114" s="926"/>
      <c r="BT114" s="926"/>
      <c r="BU114" s="926"/>
      <c r="BV114" s="926">
        <v>182774</v>
      </c>
      <c r="BW114" s="926"/>
      <c r="BX114" s="926"/>
      <c r="BY114" s="926"/>
      <c r="BZ114" s="926"/>
      <c r="CA114" s="926">
        <v>533530</v>
      </c>
      <c r="CB114" s="926"/>
      <c r="CC114" s="926"/>
      <c r="CD114" s="926"/>
      <c r="CE114" s="926"/>
      <c r="CF114" s="920">
        <v>27.2</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136</v>
      </c>
      <c r="AB116" s="959"/>
      <c r="AC116" s="959"/>
      <c r="AD116" s="959"/>
      <c r="AE116" s="960"/>
      <c r="AF116" s="961">
        <v>1210</v>
      </c>
      <c r="AG116" s="959"/>
      <c r="AH116" s="959"/>
      <c r="AI116" s="959"/>
      <c r="AJ116" s="960"/>
      <c r="AK116" s="961">
        <v>1111</v>
      </c>
      <c r="AL116" s="959"/>
      <c r="AM116" s="959"/>
      <c r="AN116" s="959"/>
      <c r="AO116" s="960"/>
      <c r="AP116" s="962">
        <v>0.1</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814283</v>
      </c>
      <c r="AB117" s="979"/>
      <c r="AC117" s="979"/>
      <c r="AD117" s="979"/>
      <c r="AE117" s="980"/>
      <c r="AF117" s="981">
        <v>783264</v>
      </c>
      <c r="AG117" s="979"/>
      <c r="AH117" s="979"/>
      <c r="AI117" s="979"/>
      <c r="AJ117" s="980"/>
      <c r="AK117" s="981">
        <v>740257</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62"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5710791</v>
      </c>
      <c r="BR119" s="1000"/>
      <c r="BS119" s="1000"/>
      <c r="BT119" s="1000"/>
      <c r="BU119" s="1000"/>
      <c r="BV119" s="1000">
        <v>5201842</v>
      </c>
      <c r="BW119" s="1000"/>
      <c r="BX119" s="1000"/>
      <c r="BY119" s="1000"/>
      <c r="BZ119" s="1000"/>
      <c r="CA119" s="1000">
        <v>5123277</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63"/>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1995356</v>
      </c>
      <c r="BR120" s="931"/>
      <c r="BS120" s="931"/>
      <c r="BT120" s="931"/>
      <c r="BU120" s="931"/>
      <c r="BV120" s="931">
        <v>1758210</v>
      </c>
      <c r="BW120" s="931"/>
      <c r="BX120" s="931"/>
      <c r="BY120" s="931"/>
      <c r="BZ120" s="931"/>
      <c r="CA120" s="931">
        <v>1628811</v>
      </c>
      <c r="CB120" s="931"/>
      <c r="CC120" s="931"/>
      <c r="CD120" s="931"/>
      <c r="CE120" s="931"/>
      <c r="CF120" s="944">
        <v>83.1</v>
      </c>
      <c r="CG120" s="945"/>
      <c r="CH120" s="945"/>
      <c r="CI120" s="945"/>
      <c r="CJ120" s="945"/>
      <c r="CK120" s="1006" t="s">
        <v>444</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610016</v>
      </c>
      <c r="DR120" s="931"/>
      <c r="DS120" s="931"/>
      <c r="DT120" s="931"/>
      <c r="DU120" s="931"/>
      <c r="DV120" s="932">
        <v>31.1</v>
      </c>
      <c r="DW120" s="932"/>
      <c r="DX120" s="932"/>
      <c r="DY120" s="932"/>
      <c r="DZ120" s="933"/>
    </row>
    <row r="121" spans="1:130" s="218" customFormat="1" ht="26.25" customHeight="1" x14ac:dyDescent="0.15">
      <c r="A121" s="1063"/>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88106</v>
      </c>
      <c r="BR121" s="926"/>
      <c r="BS121" s="926"/>
      <c r="BT121" s="926"/>
      <c r="BU121" s="926"/>
      <c r="BV121" s="926">
        <v>63971</v>
      </c>
      <c r="BW121" s="926"/>
      <c r="BX121" s="926"/>
      <c r="BY121" s="926"/>
      <c r="BZ121" s="926"/>
      <c r="CA121" s="926">
        <v>44430</v>
      </c>
      <c r="CB121" s="926"/>
      <c r="CC121" s="926"/>
      <c r="CD121" s="926"/>
      <c r="CE121" s="926"/>
      <c r="CF121" s="920">
        <v>2.2999999999999998</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224085</v>
      </c>
      <c r="DR121" s="926"/>
      <c r="DS121" s="926"/>
      <c r="DT121" s="926"/>
      <c r="DU121" s="926"/>
      <c r="DV121" s="927">
        <v>11.4</v>
      </c>
      <c r="DW121" s="927"/>
      <c r="DX121" s="927"/>
      <c r="DY121" s="927"/>
      <c r="DZ121" s="928"/>
    </row>
    <row r="122" spans="1:130" s="218" customFormat="1" ht="26.25" customHeight="1" x14ac:dyDescent="0.15">
      <c r="A122" s="1063"/>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3693485</v>
      </c>
      <c r="BR122" s="1000"/>
      <c r="BS122" s="1000"/>
      <c r="BT122" s="1000"/>
      <c r="BU122" s="1000"/>
      <c r="BV122" s="1000">
        <v>3486579</v>
      </c>
      <c r="BW122" s="1000"/>
      <c r="BX122" s="1000"/>
      <c r="BY122" s="1000"/>
      <c r="BZ122" s="1000"/>
      <c r="CA122" s="1000">
        <v>3181726</v>
      </c>
      <c r="CB122" s="1000"/>
      <c r="CC122" s="1000"/>
      <c r="CD122" s="1000"/>
      <c r="CE122" s="1000"/>
      <c r="CF122" s="1017">
        <v>162.4</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63"/>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35">
        <v>5776947</v>
      </c>
      <c r="BR123" s="1036"/>
      <c r="BS123" s="1036"/>
      <c r="BT123" s="1036"/>
      <c r="BU123" s="1036"/>
      <c r="BV123" s="1036">
        <v>5308760</v>
      </c>
      <c r="BW123" s="1036"/>
      <c r="BX123" s="1036"/>
      <c r="BY123" s="1036"/>
      <c r="BZ123" s="1036"/>
      <c r="CA123" s="1036">
        <v>4854967</v>
      </c>
      <c r="CB123" s="1036"/>
      <c r="CC123" s="1036"/>
      <c r="CD123" s="1036"/>
      <c r="CE123" s="1036"/>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63"/>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31" t="s">
        <v>449</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122</v>
      </c>
      <c r="BR124" s="1027"/>
      <c r="BS124" s="1027"/>
      <c r="BT124" s="1027"/>
      <c r="BU124" s="1027"/>
      <c r="BV124" s="1027" t="s">
        <v>122</v>
      </c>
      <c r="BW124" s="1027"/>
      <c r="BX124" s="1027"/>
      <c r="BY124" s="1027"/>
      <c r="BZ124" s="1027"/>
      <c r="CA124" s="1027">
        <v>13.6</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842329</v>
      </c>
      <c r="DH124" s="986"/>
      <c r="DI124" s="986"/>
      <c r="DJ124" s="986"/>
      <c r="DK124" s="987"/>
      <c r="DL124" s="985">
        <v>864278</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63"/>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63"/>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64"/>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7" t="s">
        <v>455</v>
      </c>
      <c r="AY127" s="1038"/>
      <c r="AZ127" s="1038"/>
      <c r="BA127" s="1038"/>
      <c r="BB127" s="1038"/>
      <c r="BC127" s="1038"/>
      <c r="BD127" s="1038"/>
      <c r="BE127" s="1039"/>
      <c r="BF127" s="1040" t="s">
        <v>456</v>
      </c>
      <c r="BG127" s="1038"/>
      <c r="BH127" s="1038"/>
      <c r="BI127" s="1038"/>
      <c r="BJ127" s="1038"/>
      <c r="BK127" s="1038"/>
      <c r="BL127" s="1039"/>
      <c r="BM127" s="1040" t="s">
        <v>457</v>
      </c>
      <c r="BN127" s="1038"/>
      <c r="BO127" s="1038"/>
      <c r="BP127" s="1038"/>
      <c r="BQ127" s="1038"/>
      <c r="BR127" s="1038"/>
      <c r="BS127" s="1039"/>
      <c r="BT127" s="1040" t="s">
        <v>458</v>
      </c>
      <c r="BU127" s="1038"/>
      <c r="BV127" s="1038"/>
      <c r="BW127" s="1038"/>
      <c r="BX127" s="1038"/>
      <c r="BY127" s="1038"/>
      <c r="BZ127" s="1061"/>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7" t="s">
        <v>460</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461</v>
      </c>
      <c r="X128" s="1049"/>
      <c r="Y128" s="1049"/>
      <c r="Z128" s="1050"/>
      <c r="AA128" s="1051">
        <v>23705</v>
      </c>
      <c r="AB128" s="1052"/>
      <c r="AC128" s="1052"/>
      <c r="AD128" s="1052"/>
      <c r="AE128" s="1053"/>
      <c r="AF128" s="1054">
        <v>29141</v>
      </c>
      <c r="AG128" s="1052"/>
      <c r="AH128" s="1052"/>
      <c r="AI128" s="1052"/>
      <c r="AJ128" s="1053"/>
      <c r="AK128" s="1054">
        <v>23558</v>
      </c>
      <c r="AL128" s="1052"/>
      <c r="AM128" s="1052"/>
      <c r="AN128" s="1052"/>
      <c r="AO128" s="1053"/>
      <c r="AP128" s="1055"/>
      <c r="AQ128" s="1056"/>
      <c r="AR128" s="1056"/>
      <c r="AS128" s="1056"/>
      <c r="AT128" s="1057"/>
      <c r="AU128" s="220"/>
      <c r="AV128" s="220"/>
      <c r="AW128" s="220"/>
      <c r="AX128" s="896" t="s">
        <v>462</v>
      </c>
      <c r="AY128" s="897"/>
      <c r="AZ128" s="897"/>
      <c r="BA128" s="897"/>
      <c r="BB128" s="897"/>
      <c r="BC128" s="897"/>
      <c r="BD128" s="897"/>
      <c r="BE128" s="898"/>
      <c r="BF128" s="1058" t="s">
        <v>122</v>
      </c>
      <c r="BG128" s="1059"/>
      <c r="BH128" s="1059"/>
      <c r="BI128" s="1059"/>
      <c r="BJ128" s="1059"/>
      <c r="BK128" s="1059"/>
      <c r="BL128" s="1060"/>
      <c r="BM128" s="1058">
        <v>15</v>
      </c>
      <c r="BN128" s="1059"/>
      <c r="BO128" s="1059"/>
      <c r="BP128" s="1059"/>
      <c r="BQ128" s="1059"/>
      <c r="BR128" s="1059"/>
      <c r="BS128" s="1060"/>
      <c r="BT128" s="1058">
        <v>20</v>
      </c>
      <c r="BU128" s="1059"/>
      <c r="BV128" s="1059"/>
      <c r="BW128" s="1059"/>
      <c r="BX128" s="1059"/>
      <c r="BY128" s="1059"/>
      <c r="BZ128" s="1076"/>
      <c r="CA128" s="243"/>
      <c r="CB128" s="243"/>
      <c r="CC128" s="243"/>
      <c r="CD128" s="243"/>
      <c r="CE128" s="243"/>
      <c r="CF128" s="243"/>
      <c r="CG128" s="220"/>
      <c r="CH128" s="220"/>
      <c r="CI128" s="220"/>
      <c r="CJ128" s="242"/>
      <c r="CK128" s="1024"/>
      <c r="CL128" s="1025"/>
      <c r="CM128" s="1025"/>
      <c r="CN128" s="1025"/>
      <c r="CO128" s="1026"/>
      <c r="CP128" s="1041" t="s">
        <v>463</v>
      </c>
      <c r="CQ128" s="740"/>
      <c r="CR128" s="740"/>
      <c r="CS128" s="740"/>
      <c r="CT128" s="740"/>
      <c r="CU128" s="740"/>
      <c r="CV128" s="740"/>
      <c r="CW128" s="740"/>
      <c r="CX128" s="740"/>
      <c r="CY128" s="740"/>
      <c r="CZ128" s="740"/>
      <c r="DA128" s="740"/>
      <c r="DB128" s="740"/>
      <c r="DC128" s="740"/>
      <c r="DD128" s="740"/>
      <c r="DE128" s="740"/>
      <c r="DF128" s="1042"/>
      <c r="DG128" s="1043" t="s">
        <v>122</v>
      </c>
      <c r="DH128" s="1044"/>
      <c r="DI128" s="1044"/>
      <c r="DJ128" s="1044"/>
      <c r="DK128" s="1044"/>
      <c r="DL128" s="1044" t="s">
        <v>122</v>
      </c>
      <c r="DM128" s="1044"/>
      <c r="DN128" s="1044"/>
      <c r="DO128" s="1044"/>
      <c r="DP128" s="1044"/>
      <c r="DQ128" s="1044" t="s">
        <v>122</v>
      </c>
      <c r="DR128" s="1044"/>
      <c r="DS128" s="1044"/>
      <c r="DT128" s="1044"/>
      <c r="DU128" s="1044"/>
      <c r="DV128" s="1045" t="s">
        <v>122</v>
      </c>
      <c r="DW128" s="1045"/>
      <c r="DX128" s="1045"/>
      <c r="DY128" s="1045"/>
      <c r="DZ128" s="1046"/>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2429783</v>
      </c>
      <c r="AB129" s="959"/>
      <c r="AC129" s="959"/>
      <c r="AD129" s="959"/>
      <c r="AE129" s="960"/>
      <c r="AF129" s="961">
        <v>2401444</v>
      </c>
      <c r="AG129" s="959"/>
      <c r="AH129" s="959"/>
      <c r="AI129" s="959"/>
      <c r="AJ129" s="960"/>
      <c r="AK129" s="961">
        <v>2435397</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513252</v>
      </c>
      <c r="AB130" s="959"/>
      <c r="AC130" s="959"/>
      <c r="AD130" s="959"/>
      <c r="AE130" s="960"/>
      <c r="AF130" s="961">
        <v>494817</v>
      </c>
      <c r="AG130" s="959"/>
      <c r="AH130" s="959"/>
      <c r="AI130" s="959"/>
      <c r="AJ130" s="960"/>
      <c r="AK130" s="961">
        <v>476424</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13.4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1916531</v>
      </c>
      <c r="AB131" s="986"/>
      <c r="AC131" s="986"/>
      <c r="AD131" s="986"/>
      <c r="AE131" s="987"/>
      <c r="AF131" s="985">
        <v>1906627</v>
      </c>
      <c r="AG131" s="986"/>
      <c r="AH131" s="986"/>
      <c r="AI131" s="986"/>
      <c r="AJ131" s="987"/>
      <c r="AK131" s="985">
        <v>1958973</v>
      </c>
      <c r="AL131" s="986"/>
      <c r="AM131" s="986"/>
      <c r="AN131" s="986"/>
      <c r="AO131" s="987"/>
      <c r="AP131" s="1110"/>
      <c r="AQ131" s="1111"/>
      <c r="AR131" s="1111"/>
      <c r="AS131" s="1111"/>
      <c r="AT131" s="1112"/>
      <c r="AU131" s="221"/>
      <c r="AV131" s="221"/>
      <c r="AW131" s="221"/>
      <c r="AX131" s="1083" t="s">
        <v>470</v>
      </c>
      <c r="AY131" s="740"/>
      <c r="AZ131" s="740"/>
      <c r="BA131" s="740"/>
      <c r="BB131" s="740"/>
      <c r="BC131" s="740"/>
      <c r="BD131" s="740"/>
      <c r="BE131" s="1042"/>
      <c r="BF131" s="1084">
        <v>13.6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14.47021</v>
      </c>
      <c r="AB132" s="1097"/>
      <c r="AC132" s="1097"/>
      <c r="AD132" s="1097"/>
      <c r="AE132" s="1098"/>
      <c r="AF132" s="1099">
        <v>13.600250000000001</v>
      </c>
      <c r="AG132" s="1097"/>
      <c r="AH132" s="1097"/>
      <c r="AI132" s="1097"/>
      <c r="AJ132" s="1098"/>
      <c r="AK132" s="1099">
        <v>12.265359999999999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13.8</v>
      </c>
      <c r="AB133" s="1080"/>
      <c r="AC133" s="1080"/>
      <c r="AD133" s="1080"/>
      <c r="AE133" s="1081"/>
      <c r="AF133" s="1079">
        <v>13.8</v>
      </c>
      <c r="AG133" s="1080"/>
      <c r="AH133" s="1080"/>
      <c r="AI133" s="1080"/>
      <c r="AJ133" s="1081"/>
      <c r="AK133" s="1079">
        <v>13.4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2lmjDZvMdG2ofgJArtwvleVh7PMGYW8+4WElhRMlu8vGV2ZfSP/UeG5dvwLkA90Vo2GXtb+f8JFjt1+r+bTi3Q==" saltValue="q/EpjMMV8kJg6U/rjigd9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8" zoomScale="80" zoomScaleNormal="85" zoomScaleSheetLayoutView="80" workbookViewId="0">
      <selection activeCell="BC28" sqref="BC28:BM28"/>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LxOcp/8Lmq5Vn9DW3NrOg71fS6Q1FJl6ObW22QWM1ObezWGDkv1lIBRV9n+9GxRrzPB+w0Daiw/f7UZ0HGEqA==" saltValue="W7X3q7E6qJSf0f8YcpX0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0" zoomScale="80" zoomScaleNormal="80" zoomScaleSheetLayoutView="55" workbookViewId="0">
      <selection activeCell="BC28" sqref="BC28:BM28"/>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0yglUl+JLPat2Cv5KMyL1m7vWskm8bLru6WzJVwI4/oCagYf6wxWay0LcwvcAQLIBPsnK/g9MNbHdTWwz4YzA==" saltValue="5sZo7SPeQrRK/wvl98hxF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BC28" sqref="BC28:BM28"/>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547832</v>
      </c>
      <c r="AP9" s="269">
        <v>431704</v>
      </c>
      <c r="AQ9" s="270">
        <v>239935</v>
      </c>
      <c r="AR9" s="271">
        <v>79.900000000000006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114216</v>
      </c>
      <c r="AP10" s="272">
        <v>90005</v>
      </c>
      <c r="AQ10" s="273">
        <v>33021</v>
      </c>
      <c r="AR10" s="274">
        <v>172.6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2306</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t="s">
        <v>485</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19958</v>
      </c>
      <c r="AP13" s="272">
        <v>15727</v>
      </c>
      <c r="AQ13" s="273">
        <v>7428</v>
      </c>
      <c r="AR13" s="274">
        <v>111.7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19134</v>
      </c>
      <c r="AP14" s="272">
        <v>15078</v>
      </c>
      <c r="AQ14" s="273">
        <v>4299</v>
      </c>
      <c r="AR14" s="274">
        <v>250.7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-19309</v>
      </c>
      <c r="AP15" s="272">
        <v>-15216</v>
      </c>
      <c r="AQ15" s="273">
        <v>-13612</v>
      </c>
      <c r="AR15" s="274">
        <v>11.8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681831</v>
      </c>
      <c r="AP16" s="272">
        <v>537298</v>
      </c>
      <c r="AQ16" s="273">
        <v>273378</v>
      </c>
      <c r="AR16" s="274">
        <v>96.5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47.28</v>
      </c>
      <c r="AP21" s="286">
        <v>21.68</v>
      </c>
      <c r="AQ21" s="287">
        <v>25.6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97.4</v>
      </c>
      <c r="AP22" s="291">
        <v>95.1</v>
      </c>
      <c r="AQ22" s="292">
        <v>2.2999999999999998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663930</v>
      </c>
      <c r="AP32" s="300">
        <v>523191</v>
      </c>
      <c r="AQ32" s="301">
        <v>143519</v>
      </c>
      <c r="AR32" s="302">
        <v>264.5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75216</v>
      </c>
      <c r="AP35" s="300">
        <v>59272</v>
      </c>
      <c r="AQ35" s="301">
        <v>32537</v>
      </c>
      <c r="AR35" s="302">
        <v>82.2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t="s">
        <v>485</v>
      </c>
      <c r="AP36" s="300" t="s">
        <v>485</v>
      </c>
      <c r="AQ36" s="301">
        <v>3256</v>
      </c>
      <c r="AR36" s="302" t="s">
        <v>485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485</v>
      </c>
      <c r="AP37" s="300" t="s">
        <v>485</v>
      </c>
      <c r="AQ37" s="301">
        <v>244</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v>1111</v>
      </c>
      <c r="AP38" s="303">
        <v>875</v>
      </c>
      <c r="AQ38" s="304">
        <v>45</v>
      </c>
      <c r="AR38" s="292">
        <v>1844.4</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-23558</v>
      </c>
      <c r="AP39" s="300">
        <v>-18564</v>
      </c>
      <c r="AQ39" s="301">
        <v>-3310</v>
      </c>
      <c r="AR39" s="302">
        <v>460.8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-476424</v>
      </c>
      <c r="AP40" s="300">
        <v>-375433</v>
      </c>
      <c r="AQ40" s="301">
        <v>-131495</v>
      </c>
      <c r="AR40" s="302">
        <v>185.5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240275</v>
      </c>
      <c r="AP41" s="300">
        <v>189342</v>
      </c>
      <c r="AQ41" s="301">
        <v>44796</v>
      </c>
      <c r="AR41" s="302">
        <v>322.7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793196</v>
      </c>
      <c r="AN51" s="322">
        <v>550831</v>
      </c>
      <c r="AO51" s="323">
        <v>47</v>
      </c>
      <c r="AP51" s="324">
        <v>263613</v>
      </c>
      <c r="AQ51" s="325">
        <v>-0.2</v>
      </c>
      <c r="AR51" s="326">
        <v>47.2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268609</v>
      </c>
      <c r="AN52" s="330">
        <v>186534</v>
      </c>
      <c r="AO52" s="331">
        <v>72.400000000000006</v>
      </c>
      <c r="AP52" s="332">
        <v>128823</v>
      </c>
      <c r="AQ52" s="333">
        <v>-3.8</v>
      </c>
      <c r="AR52" s="334">
        <v>76.2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702877</v>
      </c>
      <c r="AN53" s="322">
        <v>497436</v>
      </c>
      <c r="AO53" s="323">
        <v>-9.6999999999999993</v>
      </c>
      <c r="AP53" s="324">
        <v>330026</v>
      </c>
      <c r="AQ53" s="325">
        <v>25.2</v>
      </c>
      <c r="AR53" s="326">
        <v>-34.9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393216</v>
      </c>
      <c r="AN54" s="330">
        <v>278285</v>
      </c>
      <c r="AO54" s="331">
        <v>49.2</v>
      </c>
      <c r="AP54" s="332">
        <v>141075</v>
      </c>
      <c r="AQ54" s="333">
        <v>9.5</v>
      </c>
      <c r="AR54" s="334">
        <v>39.700000000000003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557857</v>
      </c>
      <c r="AN55" s="322">
        <v>417558</v>
      </c>
      <c r="AO55" s="323">
        <v>-16.100000000000001</v>
      </c>
      <c r="AP55" s="324">
        <v>278179</v>
      </c>
      <c r="AQ55" s="325">
        <v>-15.7</v>
      </c>
      <c r="AR55" s="326">
        <v>-0.4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190212</v>
      </c>
      <c r="AN56" s="330">
        <v>142374</v>
      </c>
      <c r="AO56" s="331">
        <v>-48.8</v>
      </c>
      <c r="AP56" s="332">
        <v>122182</v>
      </c>
      <c r="AQ56" s="333">
        <v>-13.4</v>
      </c>
      <c r="AR56" s="334">
        <v>-35.4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463329</v>
      </c>
      <c r="AN57" s="322">
        <v>355314</v>
      </c>
      <c r="AO57" s="323">
        <v>-14.9</v>
      </c>
      <c r="AP57" s="324">
        <v>283153</v>
      </c>
      <c r="AQ57" s="325">
        <v>1.8</v>
      </c>
      <c r="AR57" s="326">
        <v>-16.7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141774</v>
      </c>
      <c r="AN58" s="330">
        <v>108722</v>
      </c>
      <c r="AO58" s="331">
        <v>-23.6</v>
      </c>
      <c r="AP58" s="332">
        <v>127593</v>
      </c>
      <c r="AQ58" s="333">
        <v>4.4000000000000004</v>
      </c>
      <c r="AR58" s="334">
        <v>-28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565816</v>
      </c>
      <c r="AN59" s="322">
        <v>445875</v>
      </c>
      <c r="AO59" s="323">
        <v>25.5</v>
      </c>
      <c r="AP59" s="324">
        <v>262169</v>
      </c>
      <c r="AQ59" s="325">
        <v>-7.4</v>
      </c>
      <c r="AR59" s="326">
        <v>32.9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203419</v>
      </c>
      <c r="AN60" s="330">
        <v>160299</v>
      </c>
      <c r="AO60" s="331">
        <v>47.4</v>
      </c>
      <c r="AP60" s="332">
        <v>152658</v>
      </c>
      <c r="AQ60" s="333">
        <v>19.600000000000001</v>
      </c>
      <c r="AR60" s="334">
        <v>27.8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616615</v>
      </c>
      <c r="AN61" s="337">
        <v>453403</v>
      </c>
      <c r="AO61" s="338">
        <v>6.4</v>
      </c>
      <c r="AP61" s="339">
        <v>283428</v>
      </c>
      <c r="AQ61" s="340">
        <v>0.7</v>
      </c>
      <c r="AR61" s="326">
        <v>5.7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239446</v>
      </c>
      <c r="AN62" s="330">
        <v>175243</v>
      </c>
      <c r="AO62" s="331">
        <v>19.3</v>
      </c>
      <c r="AP62" s="332">
        <v>134466</v>
      </c>
      <c r="AQ62" s="333">
        <v>3.3</v>
      </c>
      <c r="AR62" s="334">
        <v>16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UVD6hldA0OfiTemgWlNgA8mEs4w8srvQZACyZ2qF9Hc44h0Dbcz1+QqeLvpqPfYlJl9bcMD673WjQGt5TNTQvw==" saltValue="6FWKbVy/JemOTh49iNYGA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I67" zoomScale="80" zoomScaleNormal="80" zoomScaleSheetLayoutView="55" workbookViewId="0">
      <selection activeCell="BC28" sqref="BC28:BM28"/>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0" spans="125:125" ht="13.5" hidden="1" customHeight="1" x14ac:dyDescent="0.15"/>
    <row r="121" spans="125:125" ht="13.5" hidden="1" customHeight="1" x14ac:dyDescent="0.15">
      <c r="DU121" s="247"/>
    </row>
  </sheetData>
  <sheetProtection algorithmName="SHA-512" hashValue="qSB53cyfKAl4I9PKHp8WW/TAd3/w7d3dfgrBR4mDlosgneb6BeGHsxBsTR0eM4QYjXUjVb7XMd1aYRhGOryGJg==" saltValue="pk6MuLJuCAJC4Wpc15Vz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election activeCell="BC28" sqref="BC28:BM28"/>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ikfQiqDR1wpa6jUR23q2pGlwU/Ui8PsM61BodXI+WwaIF3haQPKeQrcHqU+92M06Ft47RIiUgyWSGnkejo4+dg==" saltValue="q1fBMxnfOuYWZK8uiVkn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9" zoomScaleNormal="89" zoomScaleSheetLayoutView="100" workbookViewId="0">
      <selection activeCell="C48" sqref="C48:E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43.02</v>
      </c>
      <c r="G47" s="12">
        <v>43.96</v>
      </c>
      <c r="H47" s="12">
        <v>47.36</v>
      </c>
      <c r="I47" s="12">
        <v>41.71</v>
      </c>
      <c r="J47" s="13">
        <v>36.35</v>
      </c>
    </row>
    <row r="48" spans="2:10" ht="57.75" customHeight="1" x14ac:dyDescent="0.15">
      <c r="B48" s="14"/>
      <c r="C48" s="1141" t="s">
        <v>4</v>
      </c>
      <c r="D48" s="1141"/>
      <c r="E48" s="1142"/>
      <c r="F48" s="15">
        <v>9.3800000000000008</v>
      </c>
      <c r="G48" s="16">
        <v>5.69</v>
      </c>
      <c r="H48" s="16">
        <v>3.37</v>
      </c>
      <c r="I48" s="16">
        <v>3.87</v>
      </c>
      <c r="J48" s="17">
        <v>3.87</v>
      </c>
    </row>
    <row r="49" spans="2:10" ht="57.75" customHeight="1" thickBot="1" x14ac:dyDescent="0.2">
      <c r="B49" s="18"/>
      <c r="C49" s="1143" t="s">
        <v>5</v>
      </c>
      <c r="D49" s="1143"/>
      <c r="E49" s="1144"/>
      <c r="F49" s="19">
        <v>17.850000000000001</v>
      </c>
      <c r="G49" s="20">
        <v>1.41</v>
      </c>
      <c r="H49" s="20">
        <v>0.49</v>
      </c>
      <c r="I49" s="20" t="s">
        <v>529</v>
      </c>
      <c r="J49" s="21" t="s">
        <v>530</v>
      </c>
    </row>
    <row r="50" spans="2:10" x14ac:dyDescent="0.15"/>
  </sheetData>
  <sheetProtection algorithmName="SHA-512" hashValue="GvZxltLpFB44/VhKtDDsbo49AQ6r9KpoxkjCJ8FTulptCIMpDLzUqH46LaF0DugEYgyQDSjq8vgxponqpx7Gtw==" saltValue="DMi68Psqh1/z+Mo+9EFR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2026-03-04T06:42:55Z</cp:lastPrinted>
  <dcterms:created xsi:type="dcterms:W3CDTF">2026-02-26T09:17:44Z</dcterms:created>
  <dcterms:modified xsi:type="dcterms:W3CDTF">2026-03-04T06:55:55Z</dcterms:modified>
  <cp:category/>
</cp:coreProperties>
</file>