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16.71.242\財政室\【決算統計】\決算カード、財政状況資料集\R5\【依頼313(木)〆】令和５年度財政状況資料集の作成及び提出について\"/>
    </mc:Choice>
  </mc:AlternateContent>
  <xr:revisionPtr revIDLastSave="0" documentId="13_ncr:1_{2DFE6010-E20E-4C5B-9199-1AAC3B3FBBF4}"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35" i="10"/>
  <c r="BW34" i="10"/>
  <c r="BW35" i="10" s="1"/>
  <c r="AM34" i="10"/>
  <c r="U34" i="10"/>
  <c r="U35" i="10" s="1"/>
  <c r="U36" i="10" s="1"/>
  <c r="C34" i="10"/>
  <c r="BW36" i="10" l="1"/>
  <c r="CO34"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<sst xmlns="http://schemas.openxmlformats.org/spreadsheetml/2006/main" count="1116" uniqueCount="554">
  <si>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</si>
  <si>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</si>
  <si>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</si>
  <si>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</si>
  <si>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</si>
  <si>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</si>
  <si>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</si>
  <si>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</si>
  <si>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</si>
  <si>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</si>
  <si>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</si>
  <si>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</si>
  <si>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</si>
  <si>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</si>
  <si>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</si>
  <si>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</si>
  <si>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</si>
  <si>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</si>
  <si>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</si>
  <si>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</si>
  <si>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</si>
  <si>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</si>
  <si>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</si>
  <si>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</si>
  <si>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</si>
  <si>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</si>
  <si>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</si>
  <si>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</si>
  <si>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</si>
  <si>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</si>
  <si>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</si>
  <si>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</si>
  <si>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</si>
  <si>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</si>
  <si>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</si>
  <si>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</si>
  <si>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</si>
  <si>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</si>
  <si>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</si>
  <si>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</si>
  <si>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</si>
  <si>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</si>
  <si>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</si>
  <si>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</si>
  <si>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</si>
  <si>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</si>
  <si>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</si>
  <si>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</si>
  <si>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</si>
  <si>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</si>
  <si>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</si>
  <si>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</si>
  <si>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</si>
  <si>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</si>
  <si>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</si>
  <si>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</si>
  <si>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</si>
  <si>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</si>
  <si>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</si>
  <si>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</si>
  <si>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</si>
  <si>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</si>
  <si>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</si>
  <si>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</si>
  <si>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</si>
  <si>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</si>
  <si>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</si>
  <si>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</si>
  <si>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</si>
  <si>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</si>
  <si>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</si>
  <si>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</si>
  <si>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</si>
  <si>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</si>
  <si>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</si>
  <si>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</si>
  <si>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</si>
  <si>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</si>
  <si>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</si>
  <si>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</si>
  <si>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</si>
  <si>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</si>
  <si>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</si>
  <si>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</si>
  <si>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</si>
  <si>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</si>
  <si>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</si>
  <si>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</si>
  <si>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</si>
  <si>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</si>
  <si>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</si>
  <si>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</si>
  <si>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</si>
  <si>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</si>
  <si>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</si>
  <si>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</si>
  <si>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</si>
  <si>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</si>
  <si>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</si>
  <si>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</si>
  <si>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</si>
  <si>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</si>
  <si>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</si>
  <si>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</si>
  <si>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</si>
  <si>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</si>
  <si>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</si>
  <si>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</si>
  <si>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</si>
  <si>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</si>
  <si>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</si>
  <si>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</si>
  <si>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</si>
  <si>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</si>
  <si>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</si>
  <si>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</si>
  <si>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</si>
  <si>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</si>
  <si>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</si>
  <si>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</si>
  <si>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</si>
  <si>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</si>
  <si>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</si>
  <si>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</si>
  <si>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</si>
  <si>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</si>
  <si>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</si>
  <si>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</si>
  <si>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</si>
  <si>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</si>
  <si>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</si>
  <si>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</si>
  <si>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</si>
  <si>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</si>
  <si>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</si>
  <si>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</si>
  <si>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</si>
  <si>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</si>
  <si>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</si>
  <si>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</si>
  <si>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</si>
  <si>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</si>
  <si>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</si>
  <si>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</si>
  <si>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-2.7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</si>
  <si>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</si>
  <si>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</si>
  <si>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</si>
  <si>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</si>
  <si>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</si>
  <si>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</si>
  <si>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</si>
  <si>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</si>
  <si>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</si>
  <si>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</si>
  <si>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</si>
  <si>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</si>
  <si>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</si>
  <si>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</si>
  <si>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</si>
  <si>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</si>
  <si>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</si>
  <si>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</si>
  <si>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</si>
  <si>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</si>
  <si>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</si>
  <si>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</si>
  <si>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</si>
  <si>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</si>
  <si>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</si>
  <si>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</si>
  <si>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</si>
  <si>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</si>
  <si>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</si>
  <si>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</si>
  <si>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</si>
  <si>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</si>
  <si>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</si>
  <si>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</si>
  <si>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</si>
  <si>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</si>
  <si>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</si>
  <si>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</si>
  <si>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</si>
  <si>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</si>
  <si>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</si>
  <si>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</si>
  <si>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</si>
  <si>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</si>
  <si>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</si>
  <si>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</si>
  <si>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</si>
  <si>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</si>
  <si>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</si>
  <si>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</si>
  <si>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</si>
  <si>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</si>
  <si>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</si>
  <si>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</si>
  <si>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</si>
  <si>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</si>
  <si>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</si>
  <si>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</si>
  <si>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北海道中川町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</si>
  <si>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</si>
  <si>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</si>
  <si>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</si>
  <si>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</si>
  <si>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</si>
  <si>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</si>
  <si>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</si>
  <si>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</si>
  <si>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</si>
  <si>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</si>
  <si>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</si>
  <si>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</si>
  <si>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</si>
  <si>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</si>
  <si>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</si>
  <si>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</si>
  <si>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</si>
  <si>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</si>
  <si>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</si>
  <si>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</si>
  <si>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</si>
  <si>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</si>
  <si>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</si>
  <si>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</si>
  <si>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</si>
  <si>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</si>
  <si>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</si>
  <si>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</si>
  <si>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</si>
  <si>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</si>
  <si>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</si>
  <si>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</si>
  <si>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</si>
  <si>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</si>
  <si>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</si>
  <si>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</si>
  <si>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</si>
  <si>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</si>
  <si>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</si>
  <si>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</si>
  <si>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</si>
  <si>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</si>
  <si>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</si>
  <si>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</si>
  <si>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</si>
  <si>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</si>
  <si>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</si>
  <si>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</si>
  <si>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</si>
  <si>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</si>
  <si>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</si>
  <si>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</si>
  <si>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</si>
  <si>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</si>
  <si>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</si>
  <si>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</si>
  <si>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</si>
  <si>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</si>
  <si>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</si>
  <si>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</si>
  <si>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</si>
  <si>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</si>
  <si>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</si>
  <si>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</si>
  <si>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</si>
  <si>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</si>
  <si>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</si>
  <si>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</si>
  <si>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</si>
  <si>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</si>
  <si>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</si>
  <si>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</si>
  <si>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</si>
  <si>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</si>
  <si>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</si>
  <si>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</si>
  <si>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</si>
  <si>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</si>
  <si>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</si>
  <si>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</si>
  <si>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</si>
  <si>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</si>
  <si>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</si>
  <si>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</si>
  <si>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</si>
  <si>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</si>
  <si>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</si>
  <si>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</si>
  <si>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</si>
  <si>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</si>
  <si>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</si>
  <si>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</si>
  <si>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</si>
  <si>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</si>
  <si>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</si>
  <si>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</si>
  <si>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</si>
  <si>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</si>
  <si>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</si>
  <si>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</si>
  <si>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</si>
  <si>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</si>
  <si>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</si>
  <si>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</si>
  <si>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</si>
  <si>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</si>
  <si>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</si>
  <si>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</si>
  <si>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</si>
  <si>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</si>
  <si>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</si>
  <si>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</si>
  <si>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</si>
  <si>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</si>
  <si>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</si>
  <si>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</si>
  <si>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</si>
  <si>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</si>
  <si>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</si>
  <si>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</si>
  <si>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</si>
  <si>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</si>
  <si>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</si>
  <si>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</si>
  <si>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</si>
  <si>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</si>
  <si>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</si>
  <si>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</si>
  <si>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</si>
  <si>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</si>
  <si>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</si>
  <si>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</si>
  <si>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</si>
  <si>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</si>
  <si>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</si>
  <si>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</si>
  <si>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</si>
  <si>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</si>
  <si>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</si>
  <si>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</si>
  <si>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</si>
  <si>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</si>
  <si>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</si>
  <si>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</si>
  <si>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</si>
  <si>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</si>
  <si>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</si>
  <si>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</si>
  <si>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</si>
  <si>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</si>
  <si>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北海道中川町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</si>
  <si>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</si>
  <si>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</si>
  <si>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</si>
  <si>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</si>
  <si>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</si>
  <si>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</si>
  <si>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</si>
  <si>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</si>
  <si>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</si>
  <si>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</si>
  <si>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</si>
  <si>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</si>
  <si>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</si>
  <si>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</si>
  <si>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</si>
  <si>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</si>
  <si>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</si>
  <si>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</si>
  <si>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</si>
  <si>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</si>
  <si>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</si>
  <si>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</si>
  <si>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</si>
  <si>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</si>
  <si>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</si>
  <si>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</si>
  <si>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</si>
  <si>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</si>
  <si>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</si>
  <si>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</si>
  <si>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</si>
  <si>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</si>
  <si>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</si>
  <si>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</si>
  <si>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</si>
  <si>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</si>
  <si>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</si>
  <si>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</si>
  <si>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</si>
  <si>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</si>
  <si>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</si>
  <si>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</si>
  <si>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</si>
  <si>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</si>
  <si>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</si>
  <si>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</si>
  <si>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</si>
  <si>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</si>
  <si>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</si>
  <si>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</si>
  <si>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</si>
  <si>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</si>
  <si>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</si>
  <si>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</si>
  <si>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</si>
  <si>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</si>
  <si>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</si>
  <si>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</si>
  <si>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</si>
  <si>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</si>
  <si>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</si>
  <si>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</si>
  <si>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</si>
  <si>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</si>
  <si>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</si>
  <si>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</si>
  <si>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</si>
  <si>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</si>
  <si>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</si>
  <si>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</si>
  <si>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</si>
  <si>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</si>
  <si>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</si>
  <si>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</si>
  <si>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</si>
  <si>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</si>
  <si>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</si>
  <si>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</si>
  <si>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</si>
  <si>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</si>
  <si>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</si>
  <si>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</si>
  <si>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</si>
  <si>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</si>
  <si>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</si>
  <si>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</si>
  <si>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</si>
  <si>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</si>
  <si>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</si>
  <si>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</si>
  <si>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</si>
  <si>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</si>
  <si>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</si>
  <si>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</si>
  <si>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</si>
  <si>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</si>
  <si>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</si>
  <si>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</si>
  <si>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</si>
  <si>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</si>
  <si>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</si>
  <si>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</si>
  <si>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</si>
  <si>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</si>
  <si>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</si>
  <si>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</si>
  <si>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</si>
  <si>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</si>
  <si>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</si>
  <si>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</si>
  <si>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</si>
  <si>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</si>
  <si>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</si>
  <si>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</si>
  <si>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</si>
  <si>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</si>
  <si>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</si>
  <si>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</si>
  <si>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</si>
  <si>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</si>
  <si>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</si>
  <si>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</si>
  <si>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</si>
  <si>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</si>
  <si>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</si>
  <si>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</si>
  <si>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</si>
  <si>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</si>
  <si>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</si>
  <si>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</si>
  <si>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</si>
  <si>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</si>
  <si>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</si>
  <si>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</si>
  <si>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</si>
  <si>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</si>
  <si>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</si>
  <si>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</si>
  <si>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</si>
  <si>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</si>
  <si>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</si>
  <si>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</si>
  <si>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</si>
  <si>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</si>
  <si>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</si>
  <si>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</si>
  <si>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</si>
  <si>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</si>
  <si>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</si>
  <si>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</si>
  <si>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</si>
  <si>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</si>
  <si>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</si>
  <si>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</si>
  <si>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</si>
  <si>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</si>
  <si>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</si>
  <si>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</si>
  <si>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</si>
  <si>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</si>
  <si>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</si>
  <si>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</si>
  <si>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</si>
  <si>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</si>
  <si>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</si>
  <si>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</si>
  <si>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</si>
  <si>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</si>
  <si>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</si>
  <si>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</si>
  <si>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</si>
  <si>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</si>
  <si>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</si>
  <si>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</si>
  <si>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5.74</t>
  </si>
  <si>
    <t>一般会計</t>
  </si>
  <si>
    <t>農業集落排水事業特別会計</t>
  </si>
  <si>
    <t>簡易水道事業特別会計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</si>
  <si>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</si>
  <si>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</si>
  <si>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</si>
  <si>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</si>
  <si>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</si>
  <si>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</si>
  <si>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</si>
  <si>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</si>
  <si>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</si>
  <si>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</si>
  <si>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</si>
  <si>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10"/>
  </si>
  <si>
    <t>株式会社　中川町地域開発振興公社</t>
    <phoneticPr fontId="2"/>
  </si>
  <si>
    <t>西天北五町衛生施設組合</t>
    <rPh sb="0" eb="1">
      <t>ニシ</t>
    </rPh>
    <rPh sb="1" eb="2">
      <t>テン</t>
    </rPh>
    <rPh sb="2" eb="3">
      <t>ホク</t>
    </rPh>
    <rPh sb="3" eb="5">
      <t>ゴチョウ</t>
    </rPh>
    <rPh sb="5" eb="7">
      <t>エイセイ</t>
    </rPh>
    <rPh sb="7" eb="9">
      <t>シセツ</t>
    </rPh>
    <rPh sb="9" eb="11">
      <t>クミアイ</t>
    </rPh>
    <phoneticPr fontId="10"/>
  </si>
  <si>
    <t>上川北部消防事務組合</t>
    <rPh sb="0" eb="2">
      <t>カミカワ</t>
    </rPh>
    <rPh sb="2" eb="4">
      <t>ホクブ</t>
    </rPh>
    <rPh sb="4" eb="6">
      <t>ショウボウ</t>
    </rPh>
    <rPh sb="6" eb="8">
      <t>ジム</t>
    </rPh>
    <rPh sb="8" eb="10">
      <t>クミアイ</t>
    </rPh>
    <phoneticPr fontId="10"/>
  </si>
  <si>
    <t>上川教育研修センター組合</t>
    <rPh sb="0" eb="2">
      <t>カミカワ</t>
    </rPh>
    <rPh sb="2" eb="4">
      <t>キョウイク</t>
    </rPh>
    <rPh sb="4" eb="6">
      <t>ケンシュウ</t>
    </rPh>
    <rPh sb="10" eb="12">
      <t>クミアイ</t>
    </rPh>
    <phoneticPr fontId="10"/>
  </si>
  <si>
    <t>公共施設整備基金</t>
    <phoneticPr fontId="5"/>
  </si>
  <si>
    <t>人づくり研修基金</t>
    <phoneticPr fontId="10"/>
  </si>
  <si>
    <t>ふるさと基金</t>
    <phoneticPr fontId="10"/>
  </si>
  <si>
    <t>中山間ふるさと水と土保全基金</t>
    <phoneticPr fontId="10"/>
  </si>
  <si>
    <t>地域福祉基金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</si>
</sst>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F6B8-4D1A-A27E-EBB8E70BF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374768</c:v>
                </c:pt>
                <c:pt idx="1">
                  <c:v>550831</c:v>
                </c:pt>
                <c:pt idx="2">
                  <c:v>497436</c:v>
                </c:pt>
                <c:pt idx="3">
                  <c:v>417558</c:v>
                </c:pt>
                <c:pt idx="4">
                  <c:v>355314</c:v>
                </c:pt>
              </c:numCache>
            </c:numRef>
          </c:val>
          <c:smooth val="0"/>
          <c:extLst>
            <c:ext xmlns:c16="http://schemas.microsoft.com/office/drawing/2014/chart" uri="{C3380CC4-5D6E-409C-BE32-E72D297353CC}">
              <c16:uniqueId val="{00000001-F6B8-4D1A-A27E-EBB8E70BFB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11.57</c:v>
                </c:pt>
                <c:pt idx="1">
                  <c:v>9.3800000000000008</c:v>
                </c:pt>
                <c:pt idx="2">
                  <c:v>5.69</c:v>
                </c:pt>
                <c:pt idx="3">
                  <c:v>3.37</c:v>
                </c:pt>
                <c:pt idx="4">
                  <c:v>3.87</c:v>
                </c:pt>
              </c:numCache>
            </c:numRef>
          </c:val>
          <c:extLst>
            <c:ext xmlns:c16="http://schemas.microsoft.com/office/drawing/2014/chart" uri="{C3380CC4-5D6E-409C-BE32-E72D297353CC}">
              <c16:uniqueId val="{00000000-63F8-4DFB-B4D7-AC05175364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24.44</c:v>
                </c:pt>
                <c:pt idx="1">
                  <c:v>43.02</c:v>
                </c:pt>
                <c:pt idx="2">
                  <c:v>43.96</c:v>
                </c:pt>
                <c:pt idx="3">
                  <c:v>47.36</c:v>
                </c:pt>
                <c:pt idx="4">
                  <c:v>41.71</c:v>
                </c:pt>
              </c:numCache>
            </c:numRef>
          </c:val>
          <c:extLst>
            <c:ext xmlns:c16="http://schemas.microsoft.com/office/drawing/2014/chart" uri="{C3380CC4-5D6E-409C-BE32-E72D297353CC}">
              <c16:uniqueId val="{00000001-63F8-4DFB-B4D7-AC05175364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3.6</c:v>
                </c:pt>
                <c:pt idx="1">
                  <c:v>17.850000000000001</c:v>
                </c:pt>
                <c:pt idx="2">
                  <c:v>1.41</c:v>
                </c:pt>
                <c:pt idx="3">
                  <c:v>0.49</c:v>
                </c:pt>
                <c:pt idx="4">
                  <c:v>-5.74</c:v>
                </c:pt>
              </c:numCache>
            </c:numRef>
          </c:val>
          <c:smooth val="0"/>
          <c:extLst>
            <c:ext xmlns:c16="http://schemas.microsoft.com/office/drawing/2014/chart" uri="{C3380CC4-5D6E-409C-BE32-E72D297353CC}">
              <c16:uniqueId val="{00000002-63F8-4DFB-B4D7-AC05175364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4-4FCA-9D64-9B181355B3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D4-4FCA-9D64-9B181355B3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CD4-4FCA-9D64-9B181355B3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CD4-4FCA-9D64-9B181355B3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CD4-4FCA-9D64-9B181355B34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CD4-4FCA-9D64-9B181355B34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CCD4-4FCA-9D64-9B181355B34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7-CCD4-4FCA-9D64-9B181355B341}"/>
            </c:ext>
          </c:extLst>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8-CCD4-4FCA-9D64-9B181355B3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11.57</c:v>
                </c:pt>
                <c:pt idx="2">
                  <c:v>#N/A</c:v>
                </c:pt>
                <c:pt idx="3">
                  <c:v>9.3699999999999992</c:v>
                </c:pt>
                <c:pt idx="4">
                  <c:v>#N/A</c:v>
                </c:pt>
                <c:pt idx="5">
                  <c:v>5.69</c:v>
                </c:pt>
                <c:pt idx="6">
                  <c:v>#N/A</c:v>
                </c:pt>
                <c:pt idx="7">
                  <c:v>3.36</c:v>
                </c:pt>
                <c:pt idx="8">
                  <c:v>#N/A</c:v>
                </c:pt>
                <c:pt idx="9">
                  <c:v>3.86</c:v>
                </c:pt>
              </c:numCache>
            </c:numRef>
          </c:val>
          <c:extLst>
            <c:ext xmlns:c16="http://schemas.microsoft.com/office/drawing/2014/chart" uri="{C3380CC4-5D6E-409C-BE32-E72D297353CC}">
              <c16:uniqueId val="{00000009-CCD4-4FCA-9D64-9B181355B3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511</c:v>
                </c:pt>
                <c:pt idx="5">
                  <c:v>507</c:v>
                </c:pt>
                <c:pt idx="8">
                  <c:v>538</c:v>
                </c:pt>
                <c:pt idx="11">
                  <c:v>537</c:v>
                </c:pt>
                <c:pt idx="14">
                  <c:v>524</c:v>
                </c:pt>
              </c:numCache>
            </c:numRef>
          </c:val>
          <c:extLst>
            <c:ext xmlns:c16="http://schemas.microsoft.com/office/drawing/2014/chart" uri="{C3380CC4-5D6E-409C-BE32-E72D297353CC}">
              <c16:uniqueId val="{00000000-199F-4879-A0DC-0DB2B9118D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99F-4879-A0DC-0DB2B9118D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9F-4879-A0DC-0DB2B9118D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9F-4879-A0DC-0DB2B9118D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c:v>
                </c:pt>
                <c:pt idx="3">
                  <c:v>64</c:v>
                </c:pt>
                <c:pt idx="6">
                  <c:v>65</c:v>
                </c:pt>
                <c:pt idx="9">
                  <c:v>69</c:v>
                </c:pt>
                <c:pt idx="12">
                  <c:v>72</c:v>
                </c:pt>
              </c:numCache>
            </c:numRef>
          </c:val>
          <c:extLst>
            <c:ext xmlns:c16="http://schemas.microsoft.com/office/drawing/2014/chart" uri="{C3380CC4-5D6E-409C-BE32-E72D297353CC}">
              <c16:uniqueId val="{00000004-199F-4879-A0DC-0DB2B9118D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9F-4879-A0DC-0DB2B9118D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9F-4879-A0DC-0DB2B9118D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685</c:v>
                </c:pt>
                <c:pt idx="3">
                  <c:v>691</c:v>
                </c:pt>
                <c:pt idx="6">
                  <c:v>735</c:v>
                </c:pt>
                <c:pt idx="9">
                  <c:v>745</c:v>
                </c:pt>
                <c:pt idx="12">
                  <c:v>710</c:v>
                </c:pt>
              </c:numCache>
            </c:numRef>
          </c:val>
          <c:extLst>
            <c:ext xmlns:c16="http://schemas.microsoft.com/office/drawing/2014/chart" uri="{C3380CC4-5D6E-409C-BE32-E72D297353CC}">
              <c16:uniqueId val="{00000007-199F-4879-A0DC-0DB2B9118D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240</c:v>
                </c:pt>
                <c:pt idx="2">
                  <c:v>#N/A</c:v>
                </c:pt>
                <c:pt idx="3">
                  <c:v>#N/A</c:v>
                </c:pt>
                <c:pt idx="4">
                  <c:v>248</c:v>
                </c:pt>
                <c:pt idx="5">
                  <c:v>#N/A</c:v>
                </c:pt>
                <c:pt idx="6">
                  <c:v>#N/A</c:v>
                </c:pt>
                <c:pt idx="7">
                  <c:v>262</c:v>
                </c:pt>
                <c:pt idx="8">
                  <c:v>#N/A</c:v>
                </c:pt>
                <c:pt idx="9">
                  <c:v>#N/A</c:v>
                </c:pt>
                <c:pt idx="10">
                  <c:v>277</c:v>
                </c:pt>
                <c:pt idx="11">
                  <c:v>#N/A</c:v>
                </c:pt>
                <c:pt idx="12">
                  <c:v>#N/A</c:v>
                </c:pt>
                <c:pt idx="13">
                  <c:v>259</c:v>
                </c:pt>
                <c:pt idx="14">
                  <c:v>#N/A</c:v>
                </c:pt>
              </c:numCache>
            </c:numRef>
          </c:val>
          <c:smooth val="0"/>
          <c:extLst>
            <c:ext xmlns:c16="http://schemas.microsoft.com/office/drawing/2014/chart" uri="{C3380CC4-5D6E-409C-BE32-E72D297353CC}">
              <c16:uniqueId val="{00000008-199F-4879-A0DC-0DB2B9118D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4395</c:v>
                </c:pt>
                <c:pt idx="5">
                  <c:v>4311</c:v>
                </c:pt>
                <c:pt idx="8">
                  <c:v>4070</c:v>
                </c:pt>
                <c:pt idx="11">
                  <c:v>3693</c:v>
                </c:pt>
                <c:pt idx="14">
                  <c:v>3487</c:v>
                </c:pt>
              </c:numCache>
            </c:numRef>
          </c:val>
          <c:extLst>
            <c:ext xmlns:c16="http://schemas.microsoft.com/office/drawing/2014/chart" uri="{C3380CC4-5D6E-409C-BE32-E72D297353CC}">
              <c16:uniqueId val="{00000000-722D-44DE-9729-16B04CC451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c:v>
                </c:pt>
                <c:pt idx="5">
                  <c:v>175</c:v>
                </c:pt>
                <c:pt idx="8">
                  <c:v>142</c:v>
                </c:pt>
                <c:pt idx="11">
                  <c:v>88</c:v>
                </c:pt>
                <c:pt idx="14">
                  <c:v>64</c:v>
                </c:pt>
              </c:numCache>
            </c:numRef>
          </c:val>
          <c:extLst>
            <c:ext xmlns:c16="http://schemas.microsoft.com/office/drawing/2014/chart" uri="{C3380CC4-5D6E-409C-BE32-E72D297353CC}">
              <c16:uniqueId val="{00000001-722D-44DE-9729-16B04CC451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2056</c:v>
                </c:pt>
                <c:pt idx="5">
                  <c:v>2053</c:v>
                </c:pt>
                <c:pt idx="8">
                  <c:v>2066</c:v>
                </c:pt>
                <c:pt idx="11">
                  <c:v>1995</c:v>
                </c:pt>
                <c:pt idx="14">
                  <c:v>1758</c:v>
                </c:pt>
              </c:numCache>
            </c:numRef>
          </c:val>
          <c:extLst>
            <c:ext xmlns:c16="http://schemas.microsoft.com/office/drawing/2014/chart" uri="{C3380CC4-5D6E-409C-BE32-E72D297353CC}">
              <c16:uniqueId val="{00000002-722D-44DE-9729-16B04CC451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2D-44DE-9729-16B04CC451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2D-44DE-9729-16B04CC451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2D-44DE-9729-16B04CC451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191</c:v>
                </c:pt>
                <c:pt idx="3">
                  <c:v>218</c:v>
                </c:pt>
                <c:pt idx="6">
                  <c:v>217</c:v>
                </c:pt>
                <c:pt idx="9">
                  <c:v>322</c:v>
                </c:pt>
                <c:pt idx="12">
                  <c:v>183</c:v>
                </c:pt>
              </c:numCache>
            </c:numRef>
          </c:val>
          <c:extLst>
            <c:ext xmlns:c16="http://schemas.microsoft.com/office/drawing/2014/chart" uri="{C3380CC4-5D6E-409C-BE32-E72D297353CC}">
              <c16:uniqueId val="{00000006-722D-44DE-9729-16B04CC451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22D-44DE-9729-16B04CC451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897</c:v>
                </c:pt>
                <c:pt idx="3">
                  <c:v>895</c:v>
                </c:pt>
                <c:pt idx="6">
                  <c:v>855</c:v>
                </c:pt>
                <c:pt idx="9">
                  <c:v>842</c:v>
                </c:pt>
                <c:pt idx="12">
                  <c:v>864</c:v>
                </c:pt>
              </c:numCache>
            </c:numRef>
          </c:val>
          <c:extLst>
            <c:ext xmlns:c16="http://schemas.microsoft.com/office/drawing/2014/chart" uri="{C3380CC4-5D6E-409C-BE32-E72D297353CC}">
              <c16:uniqueId val="{00000008-722D-44DE-9729-16B04CC451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22D-44DE-9729-16B04CC451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5564</c:v>
                </c:pt>
                <c:pt idx="3">
                  <c:v>5411</c:v>
                </c:pt>
                <c:pt idx="6">
                  <c:v>5039</c:v>
                </c:pt>
                <c:pt idx="9">
                  <c:v>4547</c:v>
                </c:pt>
                <c:pt idx="12">
                  <c:v>4155</c:v>
                </c:pt>
              </c:numCache>
            </c:numRef>
          </c:val>
          <c:extLst>
            <c:ext xmlns:c16="http://schemas.microsoft.com/office/drawing/2014/chart" uri="{C3380CC4-5D6E-409C-BE32-E72D297353CC}">
              <c16:uniqueId val="{0000000A-722D-44DE-9729-16B04CC451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22D-44DE-9729-16B04CC451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1081</c:v>
                </c:pt>
                <c:pt idx="1">
                  <c:v>1151</c:v>
                </c:pt>
                <c:pt idx="2">
                  <c:v>1002</c:v>
                </c:pt>
              </c:numCache>
            </c:numRef>
          </c:val>
          <c:extLst>
            <c:ext xmlns:c16="http://schemas.microsoft.com/office/drawing/2014/chart" uri="{C3380CC4-5D6E-409C-BE32-E72D297353CC}">
              <c16:uniqueId val="{00000000-98C3-43E6-8282-C481840AC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242</c:v>
                </c:pt>
                <c:pt idx="1">
                  <c:v>162</c:v>
                </c:pt>
                <c:pt idx="2">
                  <c:v>121</c:v>
                </c:pt>
              </c:numCache>
            </c:numRef>
          </c:val>
          <c:extLst>
            <c:ext xmlns:c16="http://schemas.microsoft.com/office/drawing/2014/chart" uri="{C3380CC4-5D6E-409C-BE32-E72D297353CC}">
              <c16:uniqueId val="{00000001-98C3-43E6-8282-C481840AC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719</c:v>
                </c:pt>
                <c:pt idx="1">
                  <c:v>658</c:v>
                </c:pt>
                <c:pt idx="2">
                  <c:v>619</c:v>
                </c:pt>
              </c:numCache>
            </c:numRef>
          </c:val>
          <c:extLst>
            <c:ext xmlns:c16="http://schemas.microsoft.com/office/drawing/2014/chart" uri="{C3380CC4-5D6E-409C-BE32-E72D297353CC}">
              <c16:uniqueId val="{00000002-98C3-43E6-8282-C481840AC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
1,293
594.74
4,155,186
4,042,777
92,858
2,401,444
4,154,790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自主財源に乏しい地方交付税などに依存している財政構造となっている。歳出削減や歳入の確保、特に町税等の徴収率の向上に向けた徴収体制の強化に努め自主財源の確保によ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157056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00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157056</xdr:rowOff>
    </xdr:from>
    <xdr:to>
      <xdr:col>19</xdr:col>
      <xdr:colOff>133350</xdr:colOff>
      <xdr:row>44</xdr:row>
      <xdr:rowOff>157056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157056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4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106256</xdr:rowOff>
    </xdr:from>
    <xdr:to>
      <xdr:col>19</xdr:col>
      <xdr:colOff>184150</xdr:colOff>
      <xdr:row>45</xdr:row>
      <xdr:rowOff>36406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21183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労務単価の上昇などの影響がある中ではあるが、経常経費の削減などの取り組みによりわずかに経常収支比率が下がっている。ただし類似団体の平均を大きく下回っている状況は変わらないので、今後とも地方交付税に依存した財政構造を鑑み、町税等の自主財源の確保、経常経費の削減等の見直しを継続的に実施し、経常収支比率の改善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63</xdr:row>
      <xdr:rowOff>142452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7498"/>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142452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144992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64</xdr:row>
      <xdr:rowOff>3175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489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35348</xdr:rowOff>
    </xdr:from>
    <xdr:to>
      <xdr:col>23</xdr:col>
      <xdr:colOff>184150</xdr:colOff>
      <xdr:row>63</xdr:row>
      <xdr:rowOff>136948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123825</xdr:rowOff>
    </xdr:from>
    <xdr:to>
      <xdr:col>7</xdr:col>
      <xdr:colOff>31750</xdr:colOff>
      <xdr:row>64</xdr:row>
      <xdr:rowOff>53975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38752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の適正化の推進による人件費の抑制など経費削減に努めているが、人事院勧告による給与の引上げ等の影響もあり前年度を上回る数値となっている。引き続き職員定数の適正化の推進や事務事業評価に基づく事業の見直し等により経費の抑制に努める。</a:t>
          </a:r>
        </a:p>
        <a:p>
          <a:r>
            <a:rPr kumimoji="1" lang="ja-JP" altLang="en-US" sz="1300">
              <a:latin typeface="ＭＳ Ｐゴシック" panose="020B0600070205080204" pitchFamily="50" charset="-128"/>
              <a:ea typeface="ＭＳ Ｐゴシック" panose="020B0600070205080204" pitchFamily="50" charset="-128"/>
            </a:rPr>
            <a:t>また、労務単価の上昇や燃料価格等の高騰により、物件費についても上昇傾向であることから、引き続き維持管理経費の縮減に努めていく。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138109</xdr:rowOff>
    </xdr:from>
    <xdr:to>
      <xdr:col>23</xdr:col>
      <xdr:colOff>133350</xdr:colOff>
      <xdr:row>86</xdr:row>
      <xdr:rowOff>32682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11359"/>
          <a:ext cx="838200" cy="6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109053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2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15165</xdr:rowOff>
    </xdr:from>
    <xdr:to>
      <xdr:col>19</xdr:col>
      <xdr:colOff>133350</xdr:colOff>
      <xdr:row>85</xdr:row>
      <xdr:rowOff>138109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588415"/>
          <a:ext cx="889000" cy="1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170423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71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115235</xdr:rowOff>
    </xdr:from>
    <xdr:to>
      <xdr:col>15</xdr:col>
      <xdr:colOff>82550</xdr:colOff>
      <xdr:row>85</xdr:row>
      <xdr:rowOff>15165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17035"/>
          <a:ext cx="8890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148431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6821</xdr:rowOff>
    </xdr:from>
    <xdr:to>
      <xdr:col>11</xdr:col>
      <xdr:colOff>31750</xdr:colOff>
      <xdr:row>84</xdr:row>
      <xdr:rowOff>115235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08621"/>
          <a:ext cx="889000" cy="10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133546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66394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153332</xdr:rowOff>
    </xdr:from>
    <xdr:to>
      <xdr:col>23</xdr:col>
      <xdr:colOff>184150</xdr:colOff>
      <xdr:row>86</xdr:row>
      <xdr:rowOff>83482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7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125409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87309</xdr:rowOff>
    </xdr:from>
    <xdr:to>
      <xdr:col>19</xdr:col>
      <xdr:colOff>184150</xdr:colOff>
      <xdr:row>86</xdr:row>
      <xdr:rowOff>17459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6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2236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74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135815</xdr:rowOff>
    </xdr:from>
    <xdr:to>
      <xdr:col>15</xdr:col>
      <xdr:colOff>133350</xdr:colOff>
      <xdr:row>85</xdr:row>
      <xdr:rowOff>65965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50742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64435</xdr:rowOff>
    </xdr:from>
    <xdr:to>
      <xdr:col>11</xdr:col>
      <xdr:colOff>82550</xdr:colOff>
      <xdr:row>84</xdr:row>
      <xdr:rowOff>166035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150812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5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127471</xdr:rowOff>
    </xdr:from>
    <xdr:to>
      <xdr:col>7</xdr:col>
      <xdr:colOff>31750</xdr:colOff>
      <xdr:row>84</xdr:row>
      <xdr:rowOff>57621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42398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4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類似団体平均値を上回る数値であり、給与の適正化に努める。また手当については、役職加算の廃止や管理職手当の定額化などを行い、給与総体の抑制に努めている。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86</xdr:row>
      <xdr:rowOff>47978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9883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87</xdr:row>
      <xdr:rowOff>37395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2565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130122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140705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集中改革プラン」等に基づく新規採用抑制により職員定数の適正化を進めてきているが、子育て支援や健康づくり機能の充実のため類似団体を上回る数値となっている。今後も計画的な定員管理の適正化を図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107463</xdr:rowOff>
    </xdr:from>
    <xdr:to>
      <xdr:col>81</xdr:col>
      <xdr:colOff>44450</xdr:colOff>
      <xdr:row>63</xdr:row>
      <xdr:rowOff>145468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08813"/>
          <a:ext cx="8382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91669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7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71670</xdr:rowOff>
    </xdr:from>
    <xdr:to>
      <xdr:col>77</xdr:col>
      <xdr:colOff>44450</xdr:colOff>
      <xdr:row>63</xdr:row>
      <xdr:rowOff>107463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3020"/>
          <a:ext cx="889000" cy="3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159773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55181</xdr:rowOff>
    </xdr:from>
    <xdr:to>
      <xdr:col>72</xdr:col>
      <xdr:colOff>203200</xdr:colOff>
      <xdr:row>63</xdr:row>
      <xdr:rowOff>71670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653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101960</xdr:rowOff>
    </xdr:from>
    <xdr:to>
      <xdr:col>68</xdr:col>
      <xdr:colOff>152400</xdr:colOff>
      <xdr:row>63</xdr:row>
      <xdr:rowOff>55181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3186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171435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94668</xdr:rowOff>
    </xdr:from>
    <xdr:to>
      <xdr:col>81</xdr:col>
      <xdr:colOff>95250</xdr:colOff>
      <xdr:row>64</xdr:row>
      <xdr:rowOff>24818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66745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6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56663</xdr:rowOff>
    </xdr:from>
    <xdr:to>
      <xdr:col>77</xdr:col>
      <xdr:colOff>95250</xdr:colOff>
      <xdr:row>63</xdr:row>
      <xdr:rowOff>158263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5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143040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4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20870</xdr:rowOff>
    </xdr:from>
    <xdr:to>
      <xdr:col>73</xdr:col>
      <xdr:colOff>44450</xdr:colOff>
      <xdr:row>63</xdr:row>
      <xdr:rowOff>122470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107247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4381</xdr:rowOff>
    </xdr:from>
    <xdr:to>
      <xdr:col>68</xdr:col>
      <xdr:colOff>203200</xdr:colOff>
      <xdr:row>63</xdr:row>
      <xdr:rowOff>105981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90758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9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51160</xdr:rowOff>
    </xdr:from>
    <xdr:to>
      <xdr:col>64</xdr:col>
      <xdr:colOff>152400</xdr:colOff>
      <xdr:row>62</xdr:row>
      <xdr:rowOff>152760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6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137537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76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元利償還金額は昨年度から約</a:t>
          </a:r>
          <a:r>
            <a:rPr kumimoji="1" lang="en-US" altLang="ja-JP" sz="1300">
              <a:latin typeface="ＭＳ Ｐゴシック" panose="020B0600070205080204" pitchFamily="50" charset="-128"/>
              <a:ea typeface="ＭＳ Ｐゴシック" panose="020B0600070205080204" pitchFamily="50" charset="-128"/>
            </a:rPr>
            <a:t>3,400</a:t>
          </a:r>
          <a:r>
            <a:rPr kumimoji="1" lang="ja-JP" altLang="en-US" sz="1300">
              <a:latin typeface="ＭＳ Ｐゴシック" panose="020B0600070205080204" pitchFamily="50" charset="-128"/>
              <a:ea typeface="ＭＳ Ｐゴシック" panose="020B0600070205080204" pitchFamily="50" charset="-128"/>
            </a:rPr>
            <a:t>万円減っており、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は変わっていないものの、単年での実質公債費率は下がっているが、類似団体平均を上回っている状況が続いている。地方債依存型の事業実施を見直し、適切な地方債管理を行うことにより、類似団体水準並みを維持するよう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149013</xdr:rowOff>
    </xdr:from>
    <xdr:to>
      <xdr:col>81</xdr:col>
      <xdr:colOff>44450</xdr:colOff>
      <xdr:row>44</xdr:row>
      <xdr:rowOff>149013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140970</xdr:rowOff>
    </xdr:from>
    <xdr:to>
      <xdr:col>77</xdr:col>
      <xdr:colOff>44450</xdr:colOff>
      <xdr:row>44</xdr:row>
      <xdr:rowOff>149013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140970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6525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60537</xdr:rowOff>
    </xdr:from>
    <xdr:to>
      <xdr:col>68</xdr:col>
      <xdr:colOff>152400</xdr:colOff>
      <xdr:row>44</xdr:row>
      <xdr:rowOff>108796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6043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98213</xdr:rowOff>
    </xdr:from>
    <xdr:to>
      <xdr:col>77</xdr:col>
      <xdr:colOff>95250</xdr:colOff>
      <xdr:row>45</xdr:row>
      <xdr:rowOff>28363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13140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90170</xdr:rowOff>
    </xdr:from>
    <xdr:to>
      <xdr:col>73</xdr:col>
      <xdr:colOff>44450</xdr:colOff>
      <xdr:row>45</xdr:row>
      <xdr:rowOff>20320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5097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9737</xdr:rowOff>
    </xdr:from>
    <xdr:to>
      <xdr:col>64</xdr:col>
      <xdr:colOff>152400</xdr:colOff>
      <xdr:row>44</xdr:row>
      <xdr:rowOff>111337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96114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の新規発行地方債の抑制により町債残高は減少しており、将来負担比率は類似団体平均と同じ０％となっている。今後も将来負担比率が類似団体平均以下の水準で維持できるよう地方債に依存した事業実施を適切に見直し、財政の健全化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
1,293
594.74
4,155,186
4,042,777
92,858
2,401,444
4,154,790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類似団体平均を下回る数値であり、これは職員定数の適正化計画に基づき退職者不補充など職員の新規採用を抑制してきたことが主な要因である。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今後も類似団体平均以下を維持するよう定員管理の適正化を図る。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01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労務単価の上昇等に伴う施設管理経費の増加などにより物件費の割合が増加している。類似団体平均も上回る数値であり、事務事業の適正化、効率化によるスリムで機能的な行政を目指し、内部経費の削減など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18</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378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12700</xdr:rowOff>
    </xdr:from>
    <xdr:to>
      <xdr:col>78</xdr:col>
      <xdr:colOff>69850</xdr:colOff>
      <xdr:row>17</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2735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5080</xdr:rowOff>
    </xdr:from>
    <xdr:to>
      <xdr:col>73</xdr:col>
      <xdr:colOff>180975</xdr:colOff>
      <xdr:row>17</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19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5080</xdr:rowOff>
    </xdr:from>
    <xdr:to>
      <xdr:col>69</xdr:col>
      <xdr:colOff>92075</xdr:colOff>
      <xdr:row>17</xdr:row>
      <xdr:rowOff>81280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197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160020</xdr:rowOff>
    </xdr:from>
    <xdr:to>
      <xdr:col>82</xdr:col>
      <xdr:colOff>158750</xdr:colOff>
      <xdr:row>18</xdr:row>
      <xdr:rowOff>90170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132097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4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133350</xdr:rowOff>
    </xdr:from>
    <xdr:to>
      <xdr:col>74</xdr:col>
      <xdr:colOff>31750</xdr:colOff>
      <xdr:row>17</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125730</xdr:rowOff>
    </xdr:from>
    <xdr:to>
      <xdr:col>69</xdr:col>
      <xdr:colOff>142875</xdr:colOff>
      <xdr:row>17</xdr:row>
      <xdr:rowOff>55880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40657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30480</xdr:rowOff>
    </xdr:from>
    <xdr:to>
      <xdr:col>65</xdr:col>
      <xdr:colOff>53975</xdr:colOff>
      <xdr:row>17</xdr:row>
      <xdr:rowOff>132080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116857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昨年度と比較して扶助費は</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万円ほど減少しており、類似団体平均を下回る数値となっている。今後においても扶助費については、対象者の変動によるもの以外は大きな増減は見込めない。</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類似団体平均を下回る数値であるが、今後も行財政改革の推進に努める。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596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0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57</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062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153670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125730</xdr:rowOff>
    </xdr:from>
    <xdr:to>
      <xdr:col>74</xdr:col>
      <xdr:colOff>31750</xdr:colOff>
      <xdr:row>56</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類似団体平均を下回っているが、今後も一部事務組合の内部経費見直しなどによる負担金の削減やすべての補助金、負担金に対して再点検・再評価を継続して行い補助金の適正化に努める。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620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26416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62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986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ここ数年は元利償還金額が上昇傾向であったが、令和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年度をピークに減少に転じている。今後は起債に依存した事業実施を見直し、適切な地方債管理を行うことにより、類似団体水準以下を目標に低下させるよう努める。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50800</xdr:rowOff>
    </xdr:from>
    <xdr:to>
      <xdr:col>24</xdr:col>
      <xdr:colOff>25400</xdr:colOff>
      <xdr:row>79</xdr:row>
      <xdr:rowOff>92711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595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104157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43180</xdr:rowOff>
    </xdr:from>
    <xdr:to>
      <xdr:col>19</xdr:col>
      <xdr:colOff>187325</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587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43180</xdr:rowOff>
    </xdr:from>
    <xdr:to>
      <xdr:col>15</xdr:col>
      <xdr:colOff>98425</xdr:colOff>
      <xdr:row>79</xdr:row>
      <xdr:rowOff>54611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587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0</xdr:rowOff>
    </xdr:from>
    <xdr:to>
      <xdr:col>24</xdr:col>
      <xdr:colOff>76200</xdr:colOff>
      <xdr:row>79</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143527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163830</xdr:rowOff>
    </xdr:from>
    <xdr:to>
      <xdr:col>15</xdr:col>
      <xdr:colOff>149225</xdr:colOff>
      <xdr:row>79</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78757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物価高騰や労務単価の上昇などの影響により経常経費比率が上昇しているが、類似団体平均を下回る数値となっている。今後も行財政改革の推進に努める。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16511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352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13988</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62230</xdr:rowOff>
    </xdr:from>
    <xdr:to>
      <xdr:col>78</xdr:col>
      <xdr:colOff>69850</xdr:colOff>
      <xdr:row>76</xdr:row>
      <xdr:rowOff>16511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4953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62230</xdr:rowOff>
    </xdr:from>
    <xdr:to>
      <xdr:col>73</xdr:col>
      <xdr:colOff>180975</xdr:colOff>
      <xdr:row>75</xdr:row>
      <xdr:rowOff>66040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95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66040</xdr:rowOff>
    </xdr:from>
    <xdr:to>
      <xdr:col>69</xdr:col>
      <xdr:colOff>92075</xdr:colOff>
      <xdr:row>76</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92479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158766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137160</xdr:rowOff>
    </xdr:from>
    <xdr:to>
      <xdr:col>78</xdr:col>
      <xdr:colOff>120650</xdr:colOff>
      <xdr:row>76</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77487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xdr:rowOff>
    </xdr:from>
    <xdr:to>
      <xdr:col>74</xdr:col>
      <xdr:colOff>31750</xdr:colOff>
      <xdr:row>74</xdr:row>
      <xdr:rowOff>113030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123207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xdr:rowOff>
    </xdr:from>
    <xdr:to>
      <xdr:col>69</xdr:col>
      <xdr:colOff>142875</xdr:colOff>
      <xdr:row>75</xdr:row>
      <xdr:rowOff>116840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127017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26670</xdr:rowOff>
    </xdr:from>
    <xdr:to>
      <xdr:col>65</xdr:col>
      <xdr:colOff>53975</xdr:colOff>
      <xdr:row>76</xdr:row>
      <xdr:rowOff>128270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138447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119809</xdr:rowOff>
    </xdr:from>
    <xdr:to>
      <xdr:col>29</xdr:col>
      <xdr:colOff>127000</xdr:colOff>
      <xdr:row>13</xdr:row>
      <xdr:rowOff>120568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396284"/>
          <a:ext cx="647700" cy="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40956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120568</xdr:rowOff>
    </xdr:from>
    <xdr:to>
      <xdr:col>26</xdr:col>
      <xdr:colOff>50800</xdr:colOff>
      <xdr:row>13</xdr:row>
      <xdr:rowOff>148818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397043"/>
          <a:ext cx="698500" cy="28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32573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94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148818</xdr:rowOff>
    </xdr:from>
    <xdr:to>
      <xdr:col>22</xdr:col>
      <xdr:colOff>114300</xdr:colOff>
      <xdr:row>14</xdr:row>
      <xdr:rowOff>26730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425293"/>
          <a:ext cx="698500" cy="49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56510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26730</xdr:rowOff>
    </xdr:from>
    <xdr:to>
      <xdr:col>18</xdr:col>
      <xdr:colOff>177800</xdr:colOff>
      <xdr:row>14</xdr:row>
      <xdr:rowOff>86072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474655"/>
          <a:ext cx="698500" cy="59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39927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55440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69009</xdr:rowOff>
    </xdr:from>
    <xdr:to>
      <xdr:col>29</xdr:col>
      <xdr:colOff>177800</xdr:colOff>
      <xdr:row>13</xdr:row>
      <xdr:rowOff>170609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34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85536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19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69768</xdr:rowOff>
    </xdr:from>
    <xdr:to>
      <xdr:col>26</xdr:col>
      <xdr:colOff>101600</xdr:colOff>
      <xdr:row>13</xdr:row>
      <xdr:rowOff>171368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346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10095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11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98018</xdr:rowOff>
    </xdr:from>
    <xdr:to>
      <xdr:col>22</xdr:col>
      <xdr:colOff>165100</xdr:colOff>
      <xdr:row>14</xdr:row>
      <xdr:rowOff>28168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374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38345</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14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147380</xdr:rowOff>
    </xdr:from>
    <xdr:to>
      <xdr:col>19</xdr:col>
      <xdr:colOff>38100</xdr:colOff>
      <xdr:row>14</xdr:row>
      <xdr:rowOff>77530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423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87707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1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35272</xdr:rowOff>
    </xdr:from>
    <xdr:to>
      <xdr:col>15</xdr:col>
      <xdr:colOff>101600</xdr:colOff>
      <xdr:row>14</xdr:row>
      <xdr:rowOff>136872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48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147049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25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255136</xdr:rowOff>
    </xdr:from>
    <xdr:to>
      <xdr:col>29</xdr:col>
      <xdr:colOff>127000</xdr:colOff>
      <xdr:row>33</xdr:row>
      <xdr:rowOff>304999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003800" y="6179686"/>
          <a:ext cx="647700" cy="49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59838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1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255136</xdr:rowOff>
    </xdr:from>
    <xdr:to>
      <xdr:col>26</xdr:col>
      <xdr:colOff>50800</xdr:colOff>
      <xdr:row>34</xdr:row>
      <xdr:rowOff>35914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179686"/>
          <a:ext cx="698500" cy="12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35914</xdr:rowOff>
    </xdr:from>
    <xdr:to>
      <xdr:col>22</xdr:col>
      <xdr:colOff>114300</xdr:colOff>
      <xdr:row>34</xdr:row>
      <xdr:rowOff>115027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3606800" y="6303364"/>
          <a:ext cx="698500" cy="79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115027</xdr:rowOff>
    </xdr:from>
    <xdr:to>
      <xdr:col>18</xdr:col>
      <xdr:colOff>177800</xdr:colOff>
      <xdr:row>34</xdr:row>
      <xdr:rowOff>181521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382477"/>
          <a:ext cx="698500" cy="66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254199</xdr:rowOff>
    </xdr:from>
    <xdr:to>
      <xdr:col>29</xdr:col>
      <xdr:colOff>177800</xdr:colOff>
      <xdr:row>34</xdr:row>
      <xdr:rowOff>12899</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17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200876</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1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204336</xdr:rowOff>
    </xdr:from>
    <xdr:to>
      <xdr:col>26</xdr:col>
      <xdr:colOff>101600</xdr:colOff>
      <xdr:row>33</xdr:row>
      <xdr:rowOff>305936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12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144663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589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328014</xdr:rowOff>
    </xdr:from>
    <xdr:to>
      <xdr:col>22</xdr:col>
      <xdr:colOff>165100</xdr:colOff>
      <xdr:row>34</xdr:row>
      <xdr:rowOff>86714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25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96891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02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64227</xdr:rowOff>
    </xdr:from>
    <xdr:to>
      <xdr:col>19</xdr:col>
      <xdr:colOff>38100</xdr:colOff>
      <xdr:row>34</xdr:row>
      <xdr:rowOff>165827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331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176004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10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130721</xdr:rowOff>
    </xdr:from>
    <xdr:to>
      <xdr:col>15</xdr:col>
      <xdr:colOff>101600</xdr:colOff>
      <xdr:row>34</xdr:row>
      <xdr:rowOff>232321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639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242498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16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
1,293
594.74
4,155,186
4,042,777
92,858
2,401,444
4,154,790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52265</xdr:rowOff>
    </xdr:from>
    <xdr:to>
      <xdr:col>24</xdr:col>
      <xdr:colOff>63500</xdr:colOff>
      <xdr:row>33</xdr:row>
      <xdr:rowOff>109451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710115"/>
          <a:ext cx="838200" cy="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84819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52265</xdr:rowOff>
    </xdr:from>
    <xdr:to>
      <xdr:col>19</xdr:col>
      <xdr:colOff>177800</xdr:colOff>
      <xdr:row>33</xdr:row>
      <xdr:rowOff>120600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710115"/>
          <a:ext cx="889000" cy="6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62398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3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120600</xdr:rowOff>
    </xdr:from>
    <xdr:to>
      <xdr:col>15</xdr:col>
      <xdr:colOff>50800</xdr:colOff>
      <xdr:row>34</xdr:row>
      <xdr:rowOff>7023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778450"/>
          <a:ext cx="889000" cy="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79265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5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7023</xdr:rowOff>
    </xdr:from>
    <xdr:to>
      <xdr:col>10</xdr:col>
      <xdr:colOff>114300</xdr:colOff>
      <xdr:row>34</xdr:row>
      <xdr:rowOff>89559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36323"/>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67960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130868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58651</xdr:rowOff>
    </xdr:from>
    <xdr:to>
      <xdr:col>24</xdr:col>
      <xdr:colOff>114300</xdr:colOff>
      <xdr:row>33</xdr:row>
      <xdr:rowOff>160251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1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81528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56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1465</xdr:rowOff>
    </xdr:from>
    <xdr:to>
      <xdr:col>20</xdr:col>
      <xdr:colOff>38100</xdr:colOff>
      <xdr:row>33</xdr:row>
      <xdr:rowOff>103065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6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119592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43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69800</xdr:rowOff>
    </xdr:from>
    <xdr:to>
      <xdr:col>15</xdr:col>
      <xdr:colOff>101600</xdr:colOff>
      <xdr:row>33</xdr:row>
      <xdr:rowOff>171400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7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16477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0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127673</xdr:rowOff>
    </xdr:from>
    <xdr:to>
      <xdr:col>10</xdr:col>
      <xdr:colOff>165100</xdr:colOff>
      <xdr:row>34</xdr:row>
      <xdr:rowOff>57823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7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74350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6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38759</xdr:rowOff>
    </xdr:from>
    <xdr:to>
      <xdr:col>6</xdr:col>
      <xdr:colOff>38100</xdr:colOff>
      <xdr:row>34</xdr:row>
      <xdr:rowOff>140359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6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156886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118385</xdr:rowOff>
    </xdr:from>
    <xdr:to>
      <xdr:col>24</xdr:col>
      <xdr:colOff>63500</xdr:colOff>
      <xdr:row>53</xdr:row>
      <xdr:rowOff>43370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033785"/>
          <a:ext cx="838200" cy="9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35489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3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43370</xdr:rowOff>
    </xdr:from>
    <xdr:to>
      <xdr:col>19</xdr:col>
      <xdr:colOff>177800</xdr:colOff>
      <xdr:row>54</xdr:row>
      <xdr:rowOff>48755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30220"/>
          <a:ext cx="889000" cy="1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163825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7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48755</xdr:rowOff>
    </xdr:from>
    <xdr:to>
      <xdr:col>15</xdr:col>
      <xdr:colOff>50800</xdr:colOff>
      <xdr:row>54</xdr:row>
      <xdr:rowOff>108039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07055"/>
          <a:ext cx="8890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9053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78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107448</xdr:rowOff>
    </xdr:from>
    <xdr:to>
      <xdr:col>10</xdr:col>
      <xdr:colOff>114300</xdr:colOff>
      <xdr:row>54</xdr:row>
      <xdr:rowOff>108039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365748"/>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43183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69482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67585</xdr:rowOff>
    </xdr:from>
    <xdr:to>
      <xdr:col>24</xdr:col>
      <xdr:colOff>114300</xdr:colOff>
      <xdr:row>52</xdr:row>
      <xdr:rowOff>169185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8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90462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164020</xdr:rowOff>
    </xdr:from>
    <xdr:to>
      <xdr:col>20</xdr:col>
      <xdr:colOff>38100</xdr:colOff>
      <xdr:row>53</xdr:row>
      <xdr:rowOff>94170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110697</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5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169405</xdr:rowOff>
    </xdr:from>
    <xdr:to>
      <xdr:col>15</xdr:col>
      <xdr:colOff>101600</xdr:colOff>
      <xdr:row>54</xdr:row>
      <xdr:rowOff>99555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116082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57239</xdr:rowOff>
    </xdr:from>
    <xdr:to>
      <xdr:col>10</xdr:col>
      <xdr:colOff>165100</xdr:colOff>
      <xdr:row>54</xdr:row>
      <xdr:rowOff>158839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3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3916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09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56648</xdr:rowOff>
    </xdr:from>
    <xdr:to>
      <xdr:col>6</xdr:col>
      <xdr:colOff>38100</xdr:colOff>
      <xdr:row>54</xdr:row>
      <xdr:rowOff>158248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3325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0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124351</xdr:rowOff>
    </xdr:from>
    <xdr:to>
      <xdr:col>24</xdr:col>
      <xdr:colOff>63500</xdr:colOff>
      <xdr:row>76</xdr:row>
      <xdr:rowOff>67701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83101"/>
          <a:ext cx="838200" cy="11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79835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74614</xdr:rowOff>
    </xdr:from>
    <xdr:to>
      <xdr:col>19</xdr:col>
      <xdr:colOff>177800</xdr:colOff>
      <xdr:row>75</xdr:row>
      <xdr:rowOff>124351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33364"/>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29151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50012</xdr:rowOff>
    </xdr:from>
    <xdr:to>
      <xdr:col>15</xdr:col>
      <xdr:colOff>50800</xdr:colOff>
      <xdr:row>75</xdr:row>
      <xdr:rowOff>74614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908762"/>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32938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0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50012</xdr:rowOff>
    </xdr:from>
    <xdr:to>
      <xdr:col>10</xdr:col>
      <xdr:colOff>114300</xdr:colOff>
      <xdr:row>76</xdr:row>
      <xdr:rowOff>137033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908762"/>
          <a:ext cx="889000" cy="2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15490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8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16901</xdr:rowOff>
    </xdr:from>
    <xdr:to>
      <xdr:col>24</xdr:col>
      <xdr:colOff>114300</xdr:colOff>
      <xdr:row>76</xdr:row>
      <xdr:rowOff>118501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4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39779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9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73551</xdr:rowOff>
    </xdr:from>
    <xdr:to>
      <xdr:col>20</xdr:col>
      <xdr:colOff>38100</xdr:colOff>
      <xdr:row>76</xdr:row>
      <xdr:rowOff>3702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2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20228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23814</xdr:rowOff>
    </xdr:from>
    <xdr:to>
      <xdr:col>15</xdr:col>
      <xdr:colOff>101600</xdr:colOff>
      <xdr:row>75</xdr:row>
      <xdr:rowOff>125414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8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141941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5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170662</xdr:rowOff>
    </xdr:from>
    <xdr:to>
      <xdr:col>10</xdr:col>
      <xdr:colOff>165100</xdr:colOff>
      <xdr:row>75</xdr:row>
      <xdr:rowOff>100812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5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117339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6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86233</xdr:rowOff>
    </xdr:from>
    <xdr:to>
      <xdr:col>6</xdr:col>
      <xdr:colOff>38100</xdr:colOff>
      <xdr:row>77</xdr:row>
      <xdr:rowOff>16383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32910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9652</xdr:rowOff>
    </xdr:from>
    <xdr:to>
      <xdr:col>24</xdr:col>
      <xdr:colOff>63500</xdr:colOff>
      <xdr:row>93</xdr:row>
      <xdr:rowOff>85217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54502"/>
          <a:ext cx="838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110286</xdr:rowOff>
    </xdr:from>
    <xdr:to>
      <xdr:col>19</xdr:col>
      <xdr:colOff>177800</xdr:colOff>
      <xdr:row>93</xdr:row>
      <xdr:rowOff>85217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83686"/>
          <a:ext cx="889000" cy="1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110286</xdr:rowOff>
    </xdr:from>
    <xdr:to>
      <xdr:col>15</xdr:col>
      <xdr:colOff>50800</xdr:colOff>
      <xdr:row>95</xdr:row>
      <xdr:rowOff>19050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83686"/>
          <a:ext cx="889000" cy="4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19050</xdr:rowOff>
    </xdr:from>
    <xdr:to>
      <xdr:col>10</xdr:col>
      <xdr:colOff>114300</xdr:colOff>
      <xdr:row>95</xdr:row>
      <xdr:rowOff>125591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306800"/>
          <a:ext cx="889000" cy="10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130302</xdr:rowOff>
    </xdr:from>
    <xdr:to>
      <xdr:col>24</xdr:col>
      <xdr:colOff>114300</xdr:colOff>
      <xdr:row>93</xdr:row>
      <xdr:rowOff>60452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0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153179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5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34417</xdr:rowOff>
    </xdr:from>
    <xdr:to>
      <xdr:col>20</xdr:col>
      <xdr:colOff>38100</xdr:colOff>
      <xdr:row>93</xdr:row>
      <xdr:rowOff>136017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152544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5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59486</xdr:rowOff>
    </xdr:from>
    <xdr:to>
      <xdr:col>15</xdr:col>
      <xdr:colOff>101600</xdr:colOff>
      <xdr:row>92</xdr:row>
      <xdr:rowOff>161086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3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6163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6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139700</xdr:rowOff>
    </xdr:from>
    <xdr:to>
      <xdr:col>10</xdr:col>
      <xdr:colOff>165100</xdr:colOff>
      <xdr:row>95</xdr:row>
      <xdr:rowOff>69850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86377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0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74791</xdr:rowOff>
    </xdr:from>
    <xdr:to>
      <xdr:col>6</xdr:col>
      <xdr:colOff>38100</xdr:colOff>
      <xdr:row>96</xdr:row>
      <xdr:rowOff>4941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3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21468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1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44210</xdr:rowOff>
    </xdr:from>
    <xdr:to>
      <xdr:col>54</xdr:col>
      <xdr:colOff>189865</xdr:colOff>
      <xdr:row>39</xdr:row>
      <xdr:rowOff>14266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216410"/>
          <a:ext cx="1270" cy="48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18093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14266</xdr:rowOff>
    </xdr:from>
    <xdr:to>
      <xdr:col>55</xdr:col>
      <xdr:colOff>88900</xdr:colOff>
      <xdr:row>39</xdr:row>
      <xdr:rowOff>14266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0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162337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99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44210</xdr:rowOff>
    </xdr:from>
    <xdr:to>
      <xdr:col>55</xdr:col>
      <xdr:colOff>88900</xdr:colOff>
      <xdr:row>36</xdr:row>
      <xdr:rowOff>44210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1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65746</xdr:rowOff>
    </xdr:from>
    <xdr:to>
      <xdr:col>55</xdr:col>
      <xdr:colOff>0</xdr:colOff>
      <xdr:row>36</xdr:row>
      <xdr:rowOff>44210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380696"/>
          <a:ext cx="838200" cy="83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157819</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501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7942</xdr:rowOff>
    </xdr:from>
    <xdr:to>
      <xdr:col>55</xdr:col>
      <xdr:colOff>50800</xdr:colOff>
      <xdr:row>38</xdr:row>
      <xdr:rowOff>109542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5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65746</xdr:rowOff>
    </xdr:from>
    <xdr:to>
      <xdr:col>50</xdr:col>
      <xdr:colOff>114300</xdr:colOff>
      <xdr:row>37</xdr:row>
      <xdr:rowOff>56618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380696"/>
          <a:ext cx="889000" cy="101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11471</xdr:rowOff>
    </xdr:from>
    <xdr:to>
      <xdr:col>50</xdr:col>
      <xdr:colOff>165100</xdr:colOff>
      <xdr:row>38</xdr:row>
      <xdr:rowOff>113071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104198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6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29180</xdr:rowOff>
    </xdr:from>
    <xdr:to>
      <xdr:col>45</xdr:col>
      <xdr:colOff>177800</xdr:colOff>
      <xdr:row>37</xdr:row>
      <xdr:rowOff>56618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01380"/>
          <a:ext cx="889000" cy="1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31444</xdr:rowOff>
    </xdr:from>
    <xdr:to>
      <xdr:col>46</xdr:col>
      <xdr:colOff>38100</xdr:colOff>
      <xdr:row>38</xdr:row>
      <xdr:rowOff>133044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124171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29180</xdr:rowOff>
    </xdr:from>
    <xdr:to>
      <xdr:col>41</xdr:col>
      <xdr:colOff>50800</xdr:colOff>
      <xdr:row>37</xdr:row>
      <xdr:rowOff>139381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201380"/>
          <a:ext cx="889000" cy="28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78998</xdr:rowOff>
    </xdr:from>
    <xdr:to>
      <xdr:col>41</xdr:col>
      <xdr:colOff>101600</xdr:colOff>
      <xdr:row>38</xdr:row>
      <xdr:rowOff>9148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275</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69036</xdr:rowOff>
    </xdr:from>
    <xdr:to>
      <xdr:col>36</xdr:col>
      <xdr:colOff>165100</xdr:colOff>
      <xdr:row>38</xdr:row>
      <xdr:rowOff>170636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161763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164860</xdr:rowOff>
    </xdr:from>
    <xdr:to>
      <xdr:col>55</xdr:col>
      <xdr:colOff>50800</xdr:colOff>
      <xdr:row>36</xdr:row>
      <xdr:rowOff>95010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6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117887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1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14946</xdr:rowOff>
    </xdr:from>
    <xdr:to>
      <xdr:col>50</xdr:col>
      <xdr:colOff>165100</xdr:colOff>
      <xdr:row>31</xdr:row>
      <xdr:rowOff>116546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3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29</xdr:row>
      <xdr:rowOff>133073</xdr:rowOff>
    </xdr:from>
    <xdr:ext cx="690189"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294205" y="51051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5818</xdr:rowOff>
    </xdr:from>
    <xdr:to>
      <xdr:col>46</xdr:col>
      <xdr:colOff>38100</xdr:colOff>
      <xdr:row>37</xdr:row>
      <xdr:rowOff>107418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123945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149830</xdr:rowOff>
    </xdr:from>
    <xdr:to>
      <xdr:col>41</xdr:col>
      <xdr:colOff>101600</xdr:colOff>
      <xdr:row>36</xdr:row>
      <xdr:rowOff>79980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96507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92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88581</xdr:rowOff>
    </xdr:from>
    <xdr:to>
      <xdr:col>36</xdr:col>
      <xdr:colOff>165100</xdr:colOff>
      <xdr:row>38</xdr:row>
      <xdr:rowOff>18731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35258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620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158687</xdr:rowOff>
    </xdr:from>
    <xdr:to>
      <xdr:col>55</xdr:col>
      <xdr:colOff>0</xdr:colOff>
      <xdr:row>57</xdr:row>
      <xdr:rowOff>54994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59887"/>
          <a:ext cx="838200" cy="6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61173</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833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71734</xdr:rowOff>
    </xdr:from>
    <xdr:to>
      <xdr:col>50</xdr:col>
      <xdr:colOff>114300</xdr:colOff>
      <xdr:row>56</xdr:row>
      <xdr:rowOff>158687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72934"/>
          <a:ext cx="889000" cy="8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9438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95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13610</xdr:rowOff>
    </xdr:from>
    <xdr:to>
      <xdr:col>45</xdr:col>
      <xdr:colOff>177800</xdr:colOff>
      <xdr:row>56</xdr:row>
      <xdr:rowOff>71734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614810"/>
          <a:ext cx="889000" cy="5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124448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13610</xdr:rowOff>
    </xdr:from>
    <xdr:to>
      <xdr:col>41</xdr:col>
      <xdr:colOff>50800</xdr:colOff>
      <xdr:row>57</xdr:row>
      <xdr:rowOff>33817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14810"/>
          <a:ext cx="889000" cy="19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25294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96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24620</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4194</xdr:rowOff>
    </xdr:from>
    <xdr:to>
      <xdr:col>55</xdr:col>
      <xdr:colOff>50800</xdr:colOff>
      <xdr:row>57</xdr:row>
      <xdr:rowOff>105794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7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27071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2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107887</xdr:rowOff>
    </xdr:from>
    <xdr:to>
      <xdr:col>50</xdr:col>
      <xdr:colOff>165100</xdr:colOff>
      <xdr:row>57</xdr:row>
      <xdr:rowOff>38037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54564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48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20934</xdr:rowOff>
    </xdr:from>
    <xdr:to>
      <xdr:col>46</xdr:col>
      <xdr:colOff>38100</xdr:colOff>
      <xdr:row>56</xdr:row>
      <xdr:rowOff>122534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139061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39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134260</xdr:rowOff>
    </xdr:from>
    <xdr:to>
      <xdr:col>41</xdr:col>
      <xdr:colOff>101600</xdr:colOff>
      <xdr:row>56</xdr:row>
      <xdr:rowOff>64410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80937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3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154467</xdr:rowOff>
    </xdr:from>
    <xdr:to>
      <xdr:col>36</xdr:col>
      <xdr:colOff>165100</xdr:colOff>
      <xdr:row>57</xdr:row>
      <xdr:rowOff>84617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101144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5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43501</xdr:rowOff>
    </xdr:from>
    <xdr:to>
      <xdr:col>55</xdr:col>
      <xdr:colOff>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88051"/>
          <a:ext cx="838200" cy="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39905</xdr:rowOff>
    </xdr:from>
    <xdr:to>
      <xdr:col>50</xdr:col>
      <xdr:colOff>114300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8445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39905</xdr:rowOff>
    </xdr:from>
    <xdr:to>
      <xdr:col>45</xdr:col>
      <xdr:colOff>177800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8445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43070</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87620"/>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164151</xdr:rowOff>
    </xdr:from>
    <xdr:to>
      <xdr:col>55</xdr:col>
      <xdr:colOff>50800</xdr:colOff>
      <xdr:row>79</xdr:row>
      <xdr:rowOff>94301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79078</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2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160555</xdr:rowOff>
    </xdr:from>
    <xdr:to>
      <xdr:col>46</xdr:col>
      <xdr:colOff>38100</xdr:colOff>
      <xdr:row>79</xdr:row>
      <xdr:rowOff>90705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81832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62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163720</xdr:rowOff>
    </xdr:from>
    <xdr:to>
      <xdr:col>36</xdr:col>
      <xdr:colOff>165100</xdr:colOff>
      <xdr:row>79</xdr:row>
      <xdr:rowOff>93870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84997</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64866</xdr:rowOff>
    </xdr:from>
    <xdr:to>
      <xdr:col>55</xdr:col>
      <xdr:colOff>0</xdr:colOff>
      <xdr:row>96</xdr:row>
      <xdr:rowOff>148630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24066"/>
          <a:ext cx="838200" cy="8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125903</xdr:rowOff>
    </xdr:from>
    <xdr:ext cx="599010"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756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64866</xdr:rowOff>
    </xdr:from>
    <xdr:to>
      <xdr:col>50</xdr:col>
      <xdr:colOff>114300</xdr:colOff>
      <xdr:row>96</xdr:row>
      <xdr:rowOff>145441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24066"/>
          <a:ext cx="889000" cy="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93515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89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136564</xdr:rowOff>
    </xdr:from>
    <xdr:to>
      <xdr:col>45</xdr:col>
      <xdr:colOff>177800</xdr:colOff>
      <xdr:row>96</xdr:row>
      <xdr:rowOff>145441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24314"/>
          <a:ext cx="889000" cy="18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17104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50795" y="1681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136564</xdr:rowOff>
    </xdr:from>
    <xdr:to>
      <xdr:col>41</xdr:col>
      <xdr:colOff>50800</xdr:colOff>
      <xdr:row>96</xdr:row>
      <xdr:rowOff>157198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24314"/>
          <a:ext cx="889000" cy="19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55712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85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44442</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72795" y="168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97830</xdr:rowOff>
    </xdr:from>
    <xdr:to>
      <xdr:col>55</xdr:col>
      <xdr:colOff>50800</xdr:colOff>
      <xdr:row>97</xdr:row>
      <xdr:rowOff>27980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120707</xdr:rowOff>
    </xdr:from>
    <xdr:ext cx="599010"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0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14066</xdr:rowOff>
    </xdr:from>
    <xdr:to>
      <xdr:col>50</xdr:col>
      <xdr:colOff>165100</xdr:colOff>
      <xdr:row>96</xdr:row>
      <xdr:rowOff>115666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132193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39795" y="162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94641</xdr:rowOff>
    </xdr:from>
    <xdr:to>
      <xdr:col>46</xdr:col>
      <xdr:colOff>38100</xdr:colOff>
      <xdr:row>97</xdr:row>
      <xdr:rowOff>24791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41318</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63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85764</xdr:rowOff>
    </xdr:from>
    <xdr:to>
      <xdr:col>41</xdr:col>
      <xdr:colOff>101600</xdr:colOff>
      <xdr:row>96</xdr:row>
      <xdr:rowOff>15914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32441</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61795" y="1614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106398</xdr:rowOff>
    </xdr:from>
    <xdr:to>
      <xdr:col>36</xdr:col>
      <xdr:colOff>165100</xdr:colOff>
      <xdr:row>97</xdr:row>
      <xdr:rowOff>36548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6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53075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672795" y="1634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6615</xdr:rowOff>
    </xdr:from>
    <xdr:to>
      <xdr:col>85</xdr:col>
      <xdr:colOff>127000</xdr:colOff>
      <xdr:row>39</xdr:row>
      <xdr:rowOff>51555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178815"/>
          <a:ext cx="838200" cy="5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72454</xdr:rowOff>
    </xdr:from>
    <xdr:ext cx="534377"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51555</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38105"/>
          <a:ext cx="889000" cy="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127265</xdr:rowOff>
    </xdr:from>
    <xdr:to>
      <xdr:col>85</xdr:col>
      <xdr:colOff>177800</xdr:colOff>
      <xdr:row>36</xdr:row>
      <xdr:rowOff>57415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1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150142</xdr:rowOff>
    </xdr:from>
    <xdr:ext cx="599010"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97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755</xdr:rowOff>
    </xdr:from>
    <xdr:to>
      <xdr:col>81</xdr:col>
      <xdr:colOff>101600</xdr:colOff>
      <xdr:row>39</xdr:row>
      <xdr:rowOff>102355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93482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14111" y="67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64230</xdr:rowOff>
    </xdr:from>
    <xdr:to>
      <xdr:col>85</xdr:col>
      <xdr:colOff>127000</xdr:colOff>
      <xdr:row>71</xdr:row>
      <xdr:rowOff>93594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37180"/>
          <a:ext cx="838200" cy="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60608</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90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64230</xdr:rowOff>
    </xdr:from>
    <xdr:to>
      <xdr:col>81</xdr:col>
      <xdr:colOff>50800</xdr:colOff>
      <xdr:row>71</xdr:row>
      <xdr:rowOff>150593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37180"/>
          <a:ext cx="889000" cy="8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60972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26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150593</xdr:rowOff>
    </xdr:from>
    <xdr:to>
      <xdr:col>76</xdr:col>
      <xdr:colOff>114300</xdr:colOff>
      <xdr:row>72</xdr:row>
      <xdr:rowOff>71972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323543"/>
          <a:ext cx="8890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65067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71972</xdr:rowOff>
    </xdr:from>
    <xdr:to>
      <xdr:col>71</xdr:col>
      <xdr:colOff>177800</xdr:colOff>
      <xdr:row>72</xdr:row>
      <xdr:rowOff>118623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416372"/>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71691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42794</xdr:rowOff>
    </xdr:from>
    <xdr:to>
      <xdr:col>85</xdr:col>
      <xdr:colOff>177800</xdr:colOff>
      <xdr:row>71</xdr:row>
      <xdr:rowOff>144394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129171</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13430</xdr:rowOff>
    </xdr:from>
    <xdr:to>
      <xdr:col>81</xdr:col>
      <xdr:colOff>101600</xdr:colOff>
      <xdr:row>71</xdr:row>
      <xdr:rowOff>115030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131557</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19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99793</xdr:rowOff>
    </xdr:from>
    <xdr:to>
      <xdr:col>76</xdr:col>
      <xdr:colOff>165100</xdr:colOff>
      <xdr:row>72</xdr:row>
      <xdr:rowOff>29943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7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46470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0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21172</xdr:rowOff>
    </xdr:from>
    <xdr:to>
      <xdr:col>72</xdr:col>
      <xdr:colOff>38100</xdr:colOff>
      <xdr:row>72</xdr:row>
      <xdr:rowOff>122772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139299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1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67823</xdr:rowOff>
    </xdr:from>
    <xdr:to>
      <xdr:col>67</xdr:col>
      <xdr:colOff>101600</xdr:colOff>
      <xdr:row>72</xdr:row>
      <xdr:rowOff>169423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4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14500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187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167269</xdr:rowOff>
    </xdr:from>
    <xdr:to>
      <xdr:col>85</xdr:col>
      <xdr:colOff>127000</xdr:colOff>
      <xdr:row>98</xdr:row>
      <xdr:rowOff>44180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97919"/>
          <a:ext cx="8382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86593</xdr:rowOff>
    </xdr:from>
    <xdr:to>
      <xdr:col>81</xdr:col>
      <xdr:colOff>50800</xdr:colOff>
      <xdr:row>97</xdr:row>
      <xdr:rowOff>167269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17243"/>
          <a:ext cx="889000" cy="8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105277</xdr:rowOff>
    </xdr:from>
    <xdr:to>
      <xdr:col>76</xdr:col>
      <xdr:colOff>114300</xdr:colOff>
      <xdr:row>97</xdr:row>
      <xdr:rowOff>86593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221577"/>
          <a:ext cx="889000" cy="49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105277</xdr:rowOff>
    </xdr:from>
    <xdr:to>
      <xdr:col>71</xdr:col>
      <xdr:colOff>177800</xdr:colOff>
      <xdr:row>97</xdr:row>
      <xdr:rowOff>159979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221577"/>
          <a:ext cx="889000" cy="56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87718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7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164830</xdr:rowOff>
    </xdr:from>
    <xdr:to>
      <xdr:col>85</xdr:col>
      <xdr:colOff>177800</xdr:colOff>
      <xdr:row>98</xdr:row>
      <xdr:rowOff>94980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79757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1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116469</xdr:rowOff>
    </xdr:from>
    <xdr:to>
      <xdr:col>81</xdr:col>
      <xdr:colOff>101600</xdr:colOff>
      <xdr:row>98</xdr:row>
      <xdr:rowOff>46619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37746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8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35793</xdr:rowOff>
    </xdr:from>
    <xdr:to>
      <xdr:col>76</xdr:col>
      <xdr:colOff>165100</xdr:colOff>
      <xdr:row>97</xdr:row>
      <xdr:rowOff>137393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128520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54477</xdr:rowOff>
    </xdr:from>
    <xdr:to>
      <xdr:col>72</xdr:col>
      <xdr:colOff>38100</xdr:colOff>
      <xdr:row>94</xdr:row>
      <xdr:rowOff>156077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1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1154</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594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109179</xdr:rowOff>
    </xdr:from>
    <xdr:to>
      <xdr:col>67</xdr:col>
      <xdr:colOff>101600</xdr:colOff>
      <xdr:row>98</xdr:row>
      <xdr:rowOff>39329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55856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1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137734</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283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137734</xdr:rowOff>
    </xdr:from>
    <xdr:to>
      <xdr:col>111</xdr:col>
      <xdr:colOff>177800</xdr:colOff>
      <xdr:row>38</xdr:row>
      <xdr:rowOff>138785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65283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138785</xdr:rowOff>
    </xdr:from>
    <xdr:to>
      <xdr:col>107</xdr:col>
      <xdr:colOff>50800</xdr:colOff>
      <xdr:row>38</xdr:row>
      <xdr:rowOff>139105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388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139105</xdr:rowOff>
    </xdr:from>
    <xdr:to>
      <xdr:col>102</xdr:col>
      <xdr:colOff>114300</xdr:colOff>
      <xdr:row>38</xdr:row>
      <xdr:rowOff>139151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6542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86934</xdr:rowOff>
    </xdr:from>
    <xdr:to>
      <xdr:col>112</xdr:col>
      <xdr:colOff>38100</xdr:colOff>
      <xdr:row>39</xdr:row>
      <xdr:rowOff>17084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8211</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66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9262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88305</xdr:rowOff>
    </xdr:from>
    <xdr:to>
      <xdr:col>102</xdr:col>
      <xdr:colOff>165100</xdr:colOff>
      <xdr:row>39</xdr:row>
      <xdr:rowOff>18455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9582</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88351</xdr:rowOff>
    </xdr:from>
    <xdr:to>
      <xdr:col>98</xdr:col>
      <xdr:colOff>38100</xdr:colOff>
      <xdr:row>39</xdr:row>
      <xdr:rowOff>18501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9628</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128994</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9387294"/>
          <a:ext cx="1269" cy="772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75671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91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128994</xdr:rowOff>
    </xdr:from>
    <xdr:to>
      <xdr:col>116</xdr:col>
      <xdr:colOff>152400</xdr:colOff>
      <xdr:row>54</xdr:row>
      <xdr:rowOff>128994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38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153683</xdr:rowOff>
    </xdr:from>
    <xdr:to>
      <xdr:col>116</xdr:col>
      <xdr:colOff>63500</xdr:colOff>
      <xdr:row>56</xdr:row>
      <xdr:rowOff>30264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583433"/>
          <a:ext cx="8382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41076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9851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62649</xdr:rowOff>
    </xdr:from>
    <xdr:to>
      <xdr:col>116</xdr:col>
      <xdr:colOff>114300</xdr:colOff>
      <xdr:row>58</xdr:row>
      <xdr:rowOff>164249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0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30264</xdr:rowOff>
    </xdr:from>
    <xdr:to>
      <xdr:col>111</xdr:col>
      <xdr:colOff>177800</xdr:colOff>
      <xdr:row>56</xdr:row>
      <xdr:rowOff>59068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631464"/>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92710</xdr:rowOff>
    </xdr:from>
    <xdr:to>
      <xdr:col>112</xdr:col>
      <xdr:colOff>38100</xdr:colOff>
      <xdr:row>59</xdr:row>
      <xdr:rowOff>22860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13987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59068</xdr:rowOff>
    </xdr:from>
    <xdr:to>
      <xdr:col>107</xdr:col>
      <xdr:colOff>50800</xdr:colOff>
      <xdr:row>56</xdr:row>
      <xdr:rowOff>68440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66026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85966</xdr:rowOff>
    </xdr:from>
    <xdr:to>
      <xdr:col>107</xdr:col>
      <xdr:colOff>101600</xdr:colOff>
      <xdr:row>59</xdr:row>
      <xdr:rowOff>16116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80861</xdr:rowOff>
    </xdr:from>
    <xdr:to>
      <xdr:col>102</xdr:col>
      <xdr:colOff>114300</xdr:colOff>
      <xdr:row>56</xdr:row>
      <xdr:rowOff>68440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8653361"/>
          <a:ext cx="889000" cy="10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55956</xdr:rowOff>
    </xdr:from>
    <xdr:to>
      <xdr:col>102</xdr:col>
      <xdr:colOff>165100</xdr:colOff>
      <xdr:row>58</xdr:row>
      <xdr:rowOff>157556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148683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26124</xdr:rowOff>
    </xdr:from>
    <xdr:to>
      <xdr:col>98</xdr:col>
      <xdr:colOff>38100</xdr:colOff>
      <xdr:row>58</xdr:row>
      <xdr:rowOff>127724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118851</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100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102883</xdr:rowOff>
    </xdr:from>
    <xdr:to>
      <xdr:col>116</xdr:col>
      <xdr:colOff>114300</xdr:colOff>
      <xdr:row>56</xdr:row>
      <xdr:rowOff>33033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5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125760</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38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150914</xdr:rowOff>
    </xdr:from>
    <xdr:to>
      <xdr:col>112</xdr:col>
      <xdr:colOff>38100</xdr:colOff>
      <xdr:row>56</xdr:row>
      <xdr:rowOff>81064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5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97591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3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8268</xdr:rowOff>
    </xdr:from>
    <xdr:to>
      <xdr:col>107</xdr:col>
      <xdr:colOff>101600</xdr:colOff>
      <xdr:row>56</xdr:row>
      <xdr:rowOff>109868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126395</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38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17640</xdr:rowOff>
    </xdr:from>
    <xdr:to>
      <xdr:col>102</xdr:col>
      <xdr:colOff>165100</xdr:colOff>
      <xdr:row>56</xdr:row>
      <xdr:rowOff>119240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135767</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30061</xdr:rowOff>
    </xdr:from>
    <xdr:to>
      <xdr:col>98</xdr:col>
      <xdr:colOff>38100</xdr:colOff>
      <xdr:row>50</xdr:row>
      <xdr:rowOff>131661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6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148188</xdr:rowOff>
    </xdr:from>
    <xdr:ext cx="59901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56795" y="83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147134</xdr:rowOff>
    </xdr:from>
    <xdr:to>
      <xdr:col>116</xdr:col>
      <xdr:colOff>63500</xdr:colOff>
      <xdr:row>72</xdr:row>
      <xdr:rowOff>57793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320084"/>
          <a:ext cx="838200" cy="8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57793</xdr:rowOff>
    </xdr:from>
    <xdr:to>
      <xdr:col>111</xdr:col>
      <xdr:colOff>177800</xdr:colOff>
      <xdr:row>73</xdr:row>
      <xdr:rowOff>52142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402193"/>
          <a:ext cx="889000" cy="1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24962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23795" y="130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83588</xdr:rowOff>
    </xdr:from>
    <xdr:to>
      <xdr:col>107</xdr:col>
      <xdr:colOff>50800</xdr:colOff>
      <xdr:row>73</xdr:row>
      <xdr:rowOff>52142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427988"/>
          <a:ext cx="889000" cy="1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42322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34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95091</xdr:rowOff>
    </xdr:from>
    <xdr:to>
      <xdr:col>102</xdr:col>
      <xdr:colOff>114300</xdr:colOff>
      <xdr:row>72</xdr:row>
      <xdr:rowOff>83588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268041"/>
          <a:ext cx="889000" cy="15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23024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96334</xdr:rowOff>
    </xdr:from>
    <xdr:to>
      <xdr:col>116</xdr:col>
      <xdr:colOff>114300</xdr:colOff>
      <xdr:row>72</xdr:row>
      <xdr:rowOff>26484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26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49361</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22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6993</xdr:rowOff>
    </xdr:from>
    <xdr:to>
      <xdr:col>112</xdr:col>
      <xdr:colOff>38100</xdr:colOff>
      <xdr:row>72</xdr:row>
      <xdr:rowOff>108593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125120</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12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1342</xdr:rowOff>
    </xdr:from>
    <xdr:to>
      <xdr:col>107</xdr:col>
      <xdr:colOff>101600</xdr:colOff>
      <xdr:row>73</xdr:row>
      <xdr:rowOff>102942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1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119469</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29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32788</xdr:rowOff>
    </xdr:from>
    <xdr:to>
      <xdr:col>102</xdr:col>
      <xdr:colOff>165100</xdr:colOff>
      <xdr:row>72</xdr:row>
      <xdr:rowOff>134388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150915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5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44291</xdr:rowOff>
    </xdr:from>
    <xdr:to>
      <xdr:col>98</xdr:col>
      <xdr:colOff>38100</xdr:colOff>
      <xdr:row>71</xdr:row>
      <xdr:rowOff>145891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21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162418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199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3,100</a:t>
          </a:r>
          <a:r>
            <a:rPr kumimoji="1" lang="ja-JP" altLang="en-US" sz="1300">
              <a:latin typeface="ＭＳ Ｐゴシック" panose="020B0600070205080204" pitchFamily="50" charset="-128"/>
              <a:ea typeface="ＭＳ Ｐゴシック" panose="020B0600070205080204" pitchFamily="50" charset="-128"/>
            </a:rPr>
            <a:t>千円となっている。類似団体と比較して一人当たりコストが比較的高いものについて分析すると、</a:t>
          </a:r>
        </a:p>
        <a:p>
          <a:r>
            <a:rPr kumimoji="1" lang="ja-JP" altLang="en-US" sz="1300">
              <a:latin typeface="ＭＳ Ｐゴシック" panose="020B0600070205080204" pitchFamily="50" charset="-128"/>
              <a:ea typeface="ＭＳ Ｐゴシック" panose="020B0600070205080204" pitchFamily="50" charset="-128"/>
            </a:rPr>
            <a:t>　補助費等については、大型消防自動車購入のため上川消防事務組合への負担金の増えており、類似団体平均を上回っている。こちらは来年以降は減少することが見込まれる。</a:t>
          </a:r>
        </a:p>
        <a:p>
          <a:r>
            <a:rPr kumimoji="1" lang="ja-JP" altLang="en-US" sz="1300">
              <a:latin typeface="ＭＳ Ｐゴシック" panose="020B0600070205080204" pitchFamily="50" charset="-128"/>
              <a:ea typeface="ＭＳ Ｐゴシック" panose="020B0600070205080204" pitchFamily="50" charset="-128"/>
            </a:rPr>
            <a:t>　物件費については、労務単価や燃料価格等の高騰により上昇傾向が続いており、効率化によるスリムで機能的な行政を目指し、内部経費の削減などコスト削減に努める。</a:t>
          </a:r>
        </a:p>
        <a:p>
          <a:r>
            <a:rPr kumimoji="1" lang="ja-JP" altLang="en-US" sz="1300">
              <a:latin typeface="ＭＳ Ｐゴシック" panose="020B0600070205080204" pitchFamily="50" charset="-128"/>
              <a:ea typeface="ＭＳ Ｐゴシック" panose="020B0600070205080204" pitchFamily="50" charset="-128"/>
            </a:rPr>
            <a:t>　公債費については、近年の大型の投資的事業実施により上昇傾向だったが、令和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年度をピークに減少に転じている。適切な地方債管理を行い将来的なコストの抑制を図る。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月の地震で被害を受けた道路及び施設の復旧事業実施のため増加している。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1,304
1,293
594.74
4,155,186
4,042,777
92,858
2,401,444
4,154,790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45603</xdr:rowOff>
    </xdr:from>
    <xdr:to>
      <xdr:col>24</xdr:col>
      <xdr:colOff>63500</xdr:colOff>
      <xdr:row>35</xdr:row>
      <xdr:rowOff>72920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3797300" y="6046353"/>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88844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261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45603</xdr:rowOff>
    </xdr:from>
    <xdr:to>
      <xdr:col>19</xdr:col>
      <xdr:colOff>177800</xdr:colOff>
      <xdr:row>35</xdr:row>
      <xdr:rowOff>100752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046353"/>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75699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1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97952</xdr:rowOff>
    </xdr:from>
    <xdr:to>
      <xdr:col>15</xdr:col>
      <xdr:colOff>50800</xdr:colOff>
      <xdr:row>35</xdr:row>
      <xdr:rowOff>100752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098702"/>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96388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60319</xdr:rowOff>
    </xdr:from>
    <xdr:to>
      <xdr:col>10</xdr:col>
      <xdr:colOff>114300</xdr:colOff>
      <xdr:row>35</xdr:row>
      <xdr:rowOff>97952</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061069"/>
          <a:ext cx="889000" cy="3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55640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39152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22120</xdr:rowOff>
    </xdr:from>
    <xdr:to>
      <xdr:col>24</xdr:col>
      <xdr:colOff>114300</xdr:colOff>
      <xdr:row>35</xdr:row>
      <xdr:rowOff>123720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0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44997</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87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166253</xdr:rowOff>
    </xdr:from>
    <xdr:to>
      <xdr:col>20</xdr:col>
      <xdr:colOff>38100</xdr:colOff>
      <xdr:row>35</xdr:row>
      <xdr:rowOff>96403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99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112930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77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49952</xdr:rowOff>
    </xdr:from>
    <xdr:to>
      <xdr:col>15</xdr:col>
      <xdr:colOff>101600</xdr:colOff>
      <xdr:row>35</xdr:row>
      <xdr:rowOff>151552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0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168079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8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47152</xdr:rowOff>
    </xdr:from>
    <xdr:to>
      <xdr:col>10</xdr:col>
      <xdr:colOff>165100</xdr:colOff>
      <xdr:row>35</xdr:row>
      <xdr:rowOff>148752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165279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9519</xdr:rowOff>
    </xdr:from>
    <xdr:to>
      <xdr:col>6</xdr:col>
      <xdr:colOff>38100</xdr:colOff>
      <xdr:row>35</xdr:row>
      <xdr:rowOff>111119</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01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127646</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7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10564</xdr:rowOff>
    </xdr:from>
    <xdr:to>
      <xdr:col>24</xdr:col>
      <xdr:colOff>63500</xdr:colOff>
      <xdr:row>56</xdr:row>
      <xdr:rowOff>20699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11764"/>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56740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7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10564</xdr:rowOff>
    </xdr:from>
    <xdr:to>
      <xdr:col>19</xdr:col>
      <xdr:colOff>177800</xdr:colOff>
      <xdr:row>56</xdr:row>
      <xdr:rowOff>35151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611764"/>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93039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9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59803</xdr:rowOff>
    </xdr:from>
    <xdr:to>
      <xdr:col>15</xdr:col>
      <xdr:colOff>50800</xdr:colOff>
      <xdr:row>56</xdr:row>
      <xdr:rowOff>35151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146653"/>
          <a:ext cx="889000" cy="4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59803</xdr:rowOff>
    </xdr:from>
    <xdr:to>
      <xdr:col>10</xdr:col>
      <xdr:colOff>114300</xdr:colOff>
      <xdr:row>56</xdr:row>
      <xdr:rowOff>96917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146653"/>
          <a:ext cx="889000" cy="5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120306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141349</xdr:rowOff>
    </xdr:from>
    <xdr:to>
      <xdr:col>24</xdr:col>
      <xdr:colOff>114300</xdr:colOff>
      <xdr:row>56</xdr:row>
      <xdr:rowOff>71499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164226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42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131214</xdr:rowOff>
    </xdr:from>
    <xdr:to>
      <xdr:col>20</xdr:col>
      <xdr:colOff>38100</xdr:colOff>
      <xdr:row>56</xdr:row>
      <xdr:rowOff>61364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77891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3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155801</xdr:rowOff>
    </xdr:from>
    <xdr:to>
      <xdr:col>15</xdr:col>
      <xdr:colOff>101600</xdr:colOff>
      <xdr:row>56</xdr:row>
      <xdr:rowOff>85951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8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77078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7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9003</xdr:rowOff>
    </xdr:from>
    <xdr:to>
      <xdr:col>10</xdr:col>
      <xdr:colOff>165100</xdr:colOff>
      <xdr:row>53</xdr:row>
      <xdr:rowOff>110603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127130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46117</xdr:rowOff>
    </xdr:from>
    <xdr:to>
      <xdr:col>6</xdr:col>
      <xdr:colOff>38100</xdr:colOff>
      <xdr:row>56</xdr:row>
      <xdr:rowOff>147717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164244</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42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2673</xdr:rowOff>
    </xdr:from>
    <xdr:to>
      <xdr:col>24</xdr:col>
      <xdr:colOff>63500</xdr:colOff>
      <xdr:row>71</xdr:row>
      <xdr:rowOff>155766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175623"/>
          <a:ext cx="838200" cy="1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95916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3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155766</xdr:rowOff>
    </xdr:from>
    <xdr:to>
      <xdr:col>19</xdr:col>
      <xdr:colOff>177800</xdr:colOff>
      <xdr:row>73</xdr:row>
      <xdr:rowOff>134067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328716"/>
          <a:ext cx="889000" cy="32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147451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0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126460</xdr:rowOff>
    </xdr:from>
    <xdr:to>
      <xdr:col>15</xdr:col>
      <xdr:colOff>50800</xdr:colOff>
      <xdr:row>73</xdr:row>
      <xdr:rowOff>134067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642310"/>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19056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126460</xdr:rowOff>
    </xdr:from>
    <xdr:to>
      <xdr:col>10</xdr:col>
      <xdr:colOff>114300</xdr:colOff>
      <xdr:row>74</xdr:row>
      <xdr:rowOff>130163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642310"/>
          <a:ext cx="889000" cy="17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129830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44773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123323</xdr:rowOff>
    </xdr:from>
    <xdr:to>
      <xdr:col>24</xdr:col>
      <xdr:colOff>114300</xdr:colOff>
      <xdr:row>71</xdr:row>
      <xdr:rowOff>53473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76350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7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104966</xdr:rowOff>
    </xdr:from>
    <xdr:to>
      <xdr:col>20</xdr:col>
      <xdr:colOff>38100</xdr:colOff>
      <xdr:row>72</xdr:row>
      <xdr:rowOff>35116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2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51643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0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83267</xdr:rowOff>
    </xdr:from>
    <xdr:to>
      <xdr:col>15</xdr:col>
      <xdr:colOff>101600</xdr:colOff>
      <xdr:row>74</xdr:row>
      <xdr:rowOff>13417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29944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7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75660</xdr:rowOff>
    </xdr:from>
    <xdr:to>
      <xdr:col>10</xdr:col>
      <xdr:colOff>165100</xdr:colOff>
      <xdr:row>74</xdr:row>
      <xdr:rowOff>5810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5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22337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3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79363</xdr:rowOff>
    </xdr:from>
    <xdr:to>
      <xdr:col>6</xdr:col>
      <xdr:colOff>38100</xdr:colOff>
      <xdr:row>75</xdr:row>
      <xdr:rowOff>9513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26040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131297</xdr:rowOff>
    </xdr:from>
    <xdr:to>
      <xdr:col>24</xdr:col>
      <xdr:colOff>63500</xdr:colOff>
      <xdr:row>94</xdr:row>
      <xdr:rowOff>140954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47597"/>
          <a:ext cx="8382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94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131297</xdr:rowOff>
    </xdr:from>
    <xdr:to>
      <xdr:col>19</xdr:col>
      <xdr:colOff>177800</xdr:colOff>
      <xdr:row>95</xdr:row>
      <xdr:rowOff>54386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47597"/>
          <a:ext cx="889000" cy="9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136176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7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51104</xdr:rowOff>
    </xdr:from>
    <xdr:to>
      <xdr:col>15</xdr:col>
      <xdr:colOff>50800</xdr:colOff>
      <xdr:row>95</xdr:row>
      <xdr:rowOff>54386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167404"/>
          <a:ext cx="889000" cy="17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65665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69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130377</xdr:rowOff>
    </xdr:from>
    <xdr:to>
      <xdr:col>10</xdr:col>
      <xdr:colOff>114300</xdr:colOff>
      <xdr:row>94</xdr:row>
      <xdr:rowOff>51104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75227"/>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134833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1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90154</xdr:rowOff>
    </xdr:from>
    <xdr:to>
      <xdr:col>24</xdr:col>
      <xdr:colOff>114300</xdr:colOff>
      <xdr:row>95</xdr:row>
      <xdr:rowOff>20304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113031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5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80497</xdr:rowOff>
    </xdr:from>
    <xdr:to>
      <xdr:col>20</xdr:col>
      <xdr:colOff>38100</xdr:colOff>
      <xdr:row>95</xdr:row>
      <xdr:rowOff>10647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27174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97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3586</xdr:rowOff>
    </xdr:from>
    <xdr:to>
      <xdr:col>15</xdr:col>
      <xdr:colOff>101600</xdr:colOff>
      <xdr:row>95</xdr:row>
      <xdr:rowOff>105186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2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121713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06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304</xdr:rowOff>
    </xdr:from>
    <xdr:to>
      <xdr:col>10</xdr:col>
      <xdr:colOff>165100</xdr:colOff>
      <xdr:row>94</xdr:row>
      <xdr:rowOff>101904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1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118431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9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79577</xdr:rowOff>
    </xdr:from>
    <xdr:to>
      <xdr:col>6</xdr:col>
      <xdr:colOff>38100</xdr:colOff>
      <xdr:row>94</xdr:row>
      <xdr:rowOff>9727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26254</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79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99949</xdr:rowOff>
    </xdr:from>
    <xdr:to>
      <xdr:col>55</xdr:col>
      <xdr:colOff>0</xdr:colOff>
      <xdr:row>30</xdr:row>
      <xdr:rowOff>134747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5243449"/>
          <a:ext cx="83820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134747</xdr:rowOff>
    </xdr:from>
    <xdr:to>
      <xdr:col>50</xdr:col>
      <xdr:colOff>114300</xdr:colOff>
      <xdr:row>31</xdr:row>
      <xdr:rowOff>41021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27824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41021</xdr:rowOff>
    </xdr:from>
    <xdr:to>
      <xdr:col>45</xdr:col>
      <xdr:colOff>177800</xdr:colOff>
      <xdr:row>31</xdr:row>
      <xdr:rowOff>69215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35597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69215</xdr:rowOff>
    </xdr:from>
    <xdr:to>
      <xdr:col>41</xdr:col>
      <xdr:colOff>50800</xdr:colOff>
      <xdr:row>31</xdr:row>
      <xdr:rowOff>114808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538416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49149</xdr:rowOff>
    </xdr:from>
    <xdr:to>
      <xdr:col>55</xdr:col>
      <xdr:colOff>50800</xdr:colOff>
      <xdr:row>30</xdr:row>
      <xdr:rowOff>150749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1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2176</xdr:rowOff>
    </xdr:from>
    <xdr:ext cx="534377"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14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83947</xdr:rowOff>
    </xdr:from>
    <xdr:to>
      <xdr:col>50</xdr:col>
      <xdr:colOff>165100</xdr:colOff>
      <xdr:row>31</xdr:row>
      <xdr:rowOff>14097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30624</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372111" y="50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161671</xdr:rowOff>
    </xdr:from>
    <xdr:to>
      <xdr:col>46</xdr:col>
      <xdr:colOff>38100</xdr:colOff>
      <xdr:row>31</xdr:row>
      <xdr:rowOff>91821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30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108348</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483111" y="50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18415</xdr:rowOff>
    </xdr:from>
    <xdr:to>
      <xdr:col>41</xdr:col>
      <xdr:colOff>101600</xdr:colOff>
      <xdr:row>31</xdr:row>
      <xdr:rowOff>120015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33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29</xdr:row>
      <xdr:rowOff>136542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594111" y="5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64008</xdr:rowOff>
    </xdr:from>
    <xdr:to>
      <xdr:col>36</xdr:col>
      <xdr:colOff>165100</xdr:colOff>
      <xdr:row>31</xdr:row>
      <xdr:rowOff>165608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3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10685</xdr:rowOff>
    </xdr:from>
    <xdr:ext cx="534377"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05111" y="51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103649</xdr:rowOff>
    </xdr:from>
    <xdr:to>
      <xdr:col>54</xdr:col>
      <xdr:colOff>189865</xdr:colOff>
      <xdr:row>59</xdr:row>
      <xdr:rowOff>34864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019049"/>
          <a:ext cx="1270" cy="1131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38691</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34864</xdr:rowOff>
    </xdr:from>
    <xdr:to>
      <xdr:col>55</xdr:col>
      <xdr:colOff>88900</xdr:colOff>
      <xdr:row>59</xdr:row>
      <xdr:rowOff>34864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0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50326</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79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103649</xdr:rowOff>
    </xdr:from>
    <xdr:to>
      <xdr:col>55</xdr:col>
      <xdr:colOff>88900</xdr:colOff>
      <xdr:row>52</xdr:row>
      <xdr:rowOff>103649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01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102491</xdr:rowOff>
    </xdr:from>
    <xdr:to>
      <xdr:col>55</xdr:col>
      <xdr:colOff>0</xdr:colOff>
      <xdr:row>57</xdr:row>
      <xdr:rowOff>2658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8674991"/>
          <a:ext cx="838200" cy="1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159830</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32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9953</xdr:rowOff>
    </xdr:from>
    <xdr:to>
      <xdr:col>55</xdr:col>
      <xdr:colOff>50800</xdr:colOff>
      <xdr:row>58</xdr:row>
      <xdr:rowOff>111553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5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102491</xdr:rowOff>
    </xdr:from>
    <xdr:to>
      <xdr:col>50</xdr:col>
      <xdr:colOff>114300</xdr:colOff>
      <xdr:row>56</xdr:row>
      <xdr:rowOff>49664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8674991"/>
          <a:ext cx="889000" cy="97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160585</xdr:rowOff>
    </xdr:from>
    <xdr:to>
      <xdr:col>50</xdr:col>
      <xdr:colOff>165100</xdr:colOff>
      <xdr:row>58</xdr:row>
      <xdr:rowOff>90735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81862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02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49664</xdr:rowOff>
    </xdr:from>
    <xdr:to>
      <xdr:col>45</xdr:col>
      <xdr:colOff>177800</xdr:colOff>
      <xdr:row>56</xdr:row>
      <xdr:rowOff>121545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50864"/>
          <a:ext cx="8890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138238</xdr:rowOff>
    </xdr:from>
    <xdr:to>
      <xdr:col>46</xdr:col>
      <xdr:colOff>38100</xdr:colOff>
      <xdr:row>58</xdr:row>
      <xdr:rowOff>68388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59515</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121545</xdr:rowOff>
    </xdr:from>
    <xdr:to>
      <xdr:col>41</xdr:col>
      <xdr:colOff>50800</xdr:colOff>
      <xdr:row>56</xdr:row>
      <xdr:rowOff>145974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22745"/>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166007</xdr:rowOff>
    </xdr:from>
    <xdr:to>
      <xdr:col>41</xdr:col>
      <xdr:colOff>101600</xdr:colOff>
      <xdr:row>58</xdr:row>
      <xdr:rowOff>96157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87284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13665</xdr:rowOff>
    </xdr:from>
    <xdr:to>
      <xdr:col>36</xdr:col>
      <xdr:colOff>165100</xdr:colOff>
      <xdr:row>58</xdr:row>
      <xdr:rowOff>115265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106392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123308</xdr:rowOff>
    </xdr:from>
    <xdr:to>
      <xdr:col>55</xdr:col>
      <xdr:colOff>50800</xdr:colOff>
      <xdr:row>57</xdr:row>
      <xdr:rowOff>53458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146185</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51691</xdr:rowOff>
    </xdr:from>
    <xdr:to>
      <xdr:col>50</xdr:col>
      <xdr:colOff>165100</xdr:colOff>
      <xdr:row>50</xdr:row>
      <xdr:rowOff>153291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862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48</xdr:row>
      <xdr:rowOff>169818</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294205" y="83994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170314</xdr:rowOff>
    </xdr:from>
    <xdr:to>
      <xdr:col>46</xdr:col>
      <xdr:colOff>38100</xdr:colOff>
      <xdr:row>56</xdr:row>
      <xdr:rowOff>100464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116991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37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70745</xdr:rowOff>
    </xdr:from>
    <xdr:to>
      <xdr:col>41</xdr:col>
      <xdr:colOff>101600</xdr:colOff>
      <xdr:row>57</xdr:row>
      <xdr:rowOff>895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17422</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44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95174</xdr:rowOff>
    </xdr:from>
    <xdr:to>
      <xdr:col>36</xdr:col>
      <xdr:colOff>165100</xdr:colOff>
      <xdr:row>57</xdr:row>
      <xdr:rowOff>25324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41851</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47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94081</xdr:rowOff>
    </xdr:from>
    <xdr:to>
      <xdr:col>55</xdr:col>
      <xdr:colOff>0</xdr:colOff>
      <xdr:row>77</xdr:row>
      <xdr:rowOff>101681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95731"/>
          <a:ext cx="838200" cy="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41817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14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101681</xdr:rowOff>
    </xdr:from>
    <xdr:to>
      <xdr:col>50</xdr:col>
      <xdr:colOff>114300</xdr:colOff>
      <xdr:row>77</xdr:row>
      <xdr:rowOff>132810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3331"/>
          <a:ext cx="8890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155813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5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103763</xdr:rowOff>
    </xdr:from>
    <xdr:to>
      <xdr:col>45</xdr:col>
      <xdr:colOff>177800</xdr:colOff>
      <xdr:row>77</xdr:row>
      <xdr:rowOff>132810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05413"/>
          <a:ext cx="889000" cy="2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1457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4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103763</xdr:rowOff>
    </xdr:from>
    <xdr:to>
      <xdr:col>41</xdr:col>
      <xdr:colOff>50800</xdr:colOff>
      <xdr:row>78</xdr:row>
      <xdr:rowOff>65605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05413"/>
          <a:ext cx="889000" cy="13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5081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28731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43281</xdr:rowOff>
    </xdr:from>
    <xdr:to>
      <xdr:col>55</xdr:col>
      <xdr:colOff>50800</xdr:colOff>
      <xdr:row>77</xdr:row>
      <xdr:rowOff>144881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66158</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9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50881</xdr:rowOff>
    </xdr:from>
    <xdr:to>
      <xdr:col>50</xdr:col>
      <xdr:colOff>165100</xdr:colOff>
      <xdr:row>77</xdr:row>
      <xdr:rowOff>152481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169008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39795" y="1302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82010</xdr:rowOff>
    </xdr:from>
    <xdr:to>
      <xdr:col>46</xdr:col>
      <xdr:colOff>38100</xdr:colOff>
      <xdr:row>78</xdr:row>
      <xdr:rowOff>12160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28687</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50795" y="1305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52963</xdr:rowOff>
    </xdr:from>
    <xdr:to>
      <xdr:col>41</xdr:col>
      <xdr:colOff>101600</xdr:colOff>
      <xdr:row>77</xdr:row>
      <xdr:rowOff>154563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171090</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61795" y="1302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14805</xdr:rowOff>
    </xdr:from>
    <xdr:to>
      <xdr:col>36</xdr:col>
      <xdr:colOff>165100</xdr:colOff>
      <xdr:row>78</xdr:row>
      <xdr:rowOff>116405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132932</xdr:rowOff>
    </xdr:from>
    <xdr:ext cx="59901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672795" y="131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133821</xdr:rowOff>
    </xdr:from>
    <xdr:to>
      <xdr:col>55</xdr:col>
      <xdr:colOff>0</xdr:colOff>
      <xdr:row>95</xdr:row>
      <xdr:rowOff>14509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50121"/>
          <a:ext cx="8382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18228</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4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133821</xdr:rowOff>
    </xdr:from>
    <xdr:to>
      <xdr:col>50</xdr:col>
      <xdr:colOff>114300</xdr:colOff>
      <xdr:row>94</xdr:row>
      <xdr:rowOff>164223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50121"/>
          <a:ext cx="889000" cy="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132580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76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164223</xdr:rowOff>
    </xdr:from>
    <xdr:to>
      <xdr:col>45</xdr:col>
      <xdr:colOff>177800</xdr:colOff>
      <xdr:row>95</xdr:row>
      <xdr:rowOff>93740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280523"/>
          <a:ext cx="889000" cy="1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163606</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93740</xdr:rowOff>
    </xdr:from>
    <xdr:to>
      <xdr:col>41</xdr:col>
      <xdr:colOff>50800</xdr:colOff>
      <xdr:row>95</xdr:row>
      <xdr:rowOff>123048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81490"/>
          <a:ext cx="889000" cy="2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162704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9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27608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8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135159</xdr:rowOff>
    </xdr:from>
    <xdr:to>
      <xdr:col>55</xdr:col>
      <xdr:colOff>50800</xdr:colOff>
      <xdr:row>95</xdr:row>
      <xdr:rowOff>65309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158036</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83021</xdr:rowOff>
    </xdr:from>
    <xdr:to>
      <xdr:col>50</xdr:col>
      <xdr:colOff>165100</xdr:colOff>
      <xdr:row>95</xdr:row>
      <xdr:rowOff>13171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29698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97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113423</xdr:rowOff>
    </xdr:from>
    <xdr:to>
      <xdr:col>46</xdr:col>
      <xdr:colOff>38100</xdr:colOff>
      <xdr:row>95</xdr:row>
      <xdr:rowOff>43573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2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60100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00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42940</xdr:rowOff>
    </xdr:from>
    <xdr:to>
      <xdr:col>41</xdr:col>
      <xdr:colOff>101600</xdr:colOff>
      <xdr:row>95</xdr:row>
      <xdr:rowOff>144540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161067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72248</xdr:rowOff>
    </xdr:from>
    <xdr:to>
      <xdr:col>36</xdr:col>
      <xdr:colOff>165100</xdr:colOff>
      <xdr:row>96</xdr:row>
      <xdr:rowOff>2398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5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18925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13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143998</xdr:rowOff>
    </xdr:from>
    <xdr:to>
      <xdr:col>85</xdr:col>
      <xdr:colOff>127000</xdr:colOff>
      <xdr:row>34</xdr:row>
      <xdr:rowOff>117747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458948"/>
          <a:ext cx="838200" cy="4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36245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08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117747</xdr:rowOff>
    </xdr:from>
    <xdr:to>
      <xdr:col>81</xdr:col>
      <xdr:colOff>50800</xdr:colOff>
      <xdr:row>35</xdr:row>
      <xdr:rowOff>4331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47047"/>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123380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120833</xdr:rowOff>
    </xdr:from>
    <xdr:to>
      <xdr:col>76</xdr:col>
      <xdr:colOff>114300</xdr:colOff>
      <xdr:row>35</xdr:row>
      <xdr:rowOff>4331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778683"/>
          <a:ext cx="889000" cy="22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116926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120833</xdr:rowOff>
    </xdr:from>
    <xdr:to>
      <xdr:col>71</xdr:col>
      <xdr:colOff>177800</xdr:colOff>
      <xdr:row>34</xdr:row>
      <xdr:rowOff>171422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778683"/>
          <a:ext cx="889000" cy="22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141112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3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71427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4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93198</xdr:rowOff>
    </xdr:from>
    <xdr:to>
      <xdr:col>85</xdr:col>
      <xdr:colOff>177800</xdr:colOff>
      <xdr:row>32</xdr:row>
      <xdr:rowOff>23348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4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46225</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36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66947</xdr:rowOff>
    </xdr:from>
    <xdr:to>
      <xdr:col>81</xdr:col>
      <xdr:colOff>101600</xdr:colOff>
      <xdr:row>34</xdr:row>
      <xdr:rowOff>168547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9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13624</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5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124981</xdr:rowOff>
    </xdr:from>
    <xdr:to>
      <xdr:col>76</xdr:col>
      <xdr:colOff>165100</xdr:colOff>
      <xdr:row>35</xdr:row>
      <xdr:rowOff>55131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71658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70033</xdr:rowOff>
    </xdr:from>
    <xdr:to>
      <xdr:col>72</xdr:col>
      <xdr:colOff>38100</xdr:colOff>
      <xdr:row>34</xdr:row>
      <xdr:rowOff>183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16710</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50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120622</xdr:rowOff>
    </xdr:from>
    <xdr:to>
      <xdr:col>67</xdr:col>
      <xdr:colOff>101600</xdr:colOff>
      <xdr:row>35</xdr:row>
      <xdr:rowOff>50772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67299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2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14732</xdr:rowOff>
    </xdr:from>
    <xdr:to>
      <xdr:col>85</xdr:col>
      <xdr:colOff>127000</xdr:colOff>
      <xdr:row>57</xdr:row>
      <xdr:rowOff>27210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87382"/>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51529</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824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14732</xdr:rowOff>
    </xdr:from>
    <xdr:to>
      <xdr:col>81</xdr:col>
      <xdr:colOff>50800</xdr:colOff>
      <xdr:row>57</xdr:row>
      <xdr:rowOff>70040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87382"/>
          <a:ext cx="889000" cy="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26895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47755</xdr:rowOff>
    </xdr:from>
    <xdr:to>
      <xdr:col>76</xdr:col>
      <xdr:colOff>114300</xdr:colOff>
      <xdr:row>57</xdr:row>
      <xdr:rowOff>70040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820405"/>
          <a:ext cx="889000" cy="2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40908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9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47755</xdr:rowOff>
    </xdr:from>
    <xdr:to>
      <xdr:col>71</xdr:col>
      <xdr:colOff>177800</xdr:colOff>
      <xdr:row>57</xdr:row>
      <xdr:rowOff>94593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20405"/>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44132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9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47172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99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147860</xdr:rowOff>
    </xdr:from>
    <xdr:to>
      <xdr:col>85</xdr:col>
      <xdr:colOff>177800</xdr:colOff>
      <xdr:row>57</xdr:row>
      <xdr:rowOff>78010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170737</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135382</xdr:rowOff>
    </xdr:from>
    <xdr:to>
      <xdr:col>81</xdr:col>
      <xdr:colOff>101600</xdr:colOff>
      <xdr:row>57</xdr:row>
      <xdr:rowOff>65532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82059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5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19240</xdr:rowOff>
    </xdr:from>
    <xdr:to>
      <xdr:col>76</xdr:col>
      <xdr:colOff>165100</xdr:colOff>
      <xdr:row>57</xdr:row>
      <xdr:rowOff>120840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137367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56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168405</xdr:rowOff>
    </xdr:from>
    <xdr:to>
      <xdr:col>72</xdr:col>
      <xdr:colOff>38100</xdr:colOff>
      <xdr:row>57</xdr:row>
      <xdr:rowOff>98555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115082</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54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43793</xdr:rowOff>
    </xdr:from>
    <xdr:to>
      <xdr:col>67</xdr:col>
      <xdr:colOff>101600</xdr:colOff>
      <xdr:row>57</xdr:row>
      <xdr:rowOff>145393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161920</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5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6615</xdr:rowOff>
    </xdr:from>
    <xdr:to>
      <xdr:col>85</xdr:col>
      <xdr:colOff>127000</xdr:colOff>
      <xdr:row>79</xdr:row>
      <xdr:rowOff>51555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036815"/>
          <a:ext cx="838200" cy="55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72454</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45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51555</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596105"/>
          <a:ext cx="889000" cy="4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127266</xdr:rowOff>
    </xdr:from>
    <xdr:to>
      <xdr:col>85</xdr:col>
      <xdr:colOff>177800</xdr:colOff>
      <xdr:row>76</xdr:row>
      <xdr:rowOff>57417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986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150143</xdr:rowOff>
    </xdr:from>
    <xdr:ext cx="599010"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8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755</xdr:rowOff>
    </xdr:from>
    <xdr:to>
      <xdr:col>81</xdr:col>
      <xdr:colOff>101600</xdr:colOff>
      <xdr:row>79</xdr:row>
      <xdr:rowOff>102355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93482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36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64230</xdr:rowOff>
    </xdr:from>
    <xdr:to>
      <xdr:col>85</xdr:col>
      <xdr:colOff>127000</xdr:colOff>
      <xdr:row>91</xdr:row>
      <xdr:rowOff>93594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666180"/>
          <a:ext cx="838200" cy="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60608</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19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64230</xdr:rowOff>
    </xdr:from>
    <xdr:to>
      <xdr:col>81</xdr:col>
      <xdr:colOff>50800</xdr:colOff>
      <xdr:row>91</xdr:row>
      <xdr:rowOff>150592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666180"/>
          <a:ext cx="889000" cy="8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60972</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69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150592</xdr:rowOff>
    </xdr:from>
    <xdr:to>
      <xdr:col>76</xdr:col>
      <xdr:colOff>114300</xdr:colOff>
      <xdr:row>92</xdr:row>
      <xdr:rowOff>71972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752542"/>
          <a:ext cx="889000" cy="9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65067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71972</xdr:rowOff>
    </xdr:from>
    <xdr:to>
      <xdr:col>71</xdr:col>
      <xdr:colOff>177800</xdr:colOff>
      <xdr:row>92</xdr:row>
      <xdr:rowOff>118624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845372"/>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71691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90575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42794</xdr:rowOff>
    </xdr:from>
    <xdr:to>
      <xdr:col>85</xdr:col>
      <xdr:colOff>177800</xdr:colOff>
      <xdr:row>91</xdr:row>
      <xdr:rowOff>144394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6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129171</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55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13430</xdr:rowOff>
    </xdr:from>
    <xdr:to>
      <xdr:col>81</xdr:col>
      <xdr:colOff>101600</xdr:colOff>
      <xdr:row>91</xdr:row>
      <xdr:rowOff>115030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6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131557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39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99792</xdr:rowOff>
    </xdr:from>
    <xdr:to>
      <xdr:col>76</xdr:col>
      <xdr:colOff>165100</xdr:colOff>
      <xdr:row>92</xdr:row>
      <xdr:rowOff>29942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7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46469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547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21172</xdr:rowOff>
    </xdr:from>
    <xdr:to>
      <xdr:col>72</xdr:col>
      <xdr:colOff>38100</xdr:colOff>
      <xdr:row>92</xdr:row>
      <xdr:rowOff>122772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7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139299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556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67824</xdr:rowOff>
    </xdr:from>
    <xdr:to>
      <xdr:col>67</xdr:col>
      <xdr:colOff>101600</xdr:colOff>
      <xdr:row>92</xdr:row>
      <xdr:rowOff>169424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14501</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56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類似団体の平均値より比較的高い費目を分析すると、</a:t>
          </a:r>
        </a:p>
        <a:p>
          <a:r>
            <a:rPr kumimoji="1" lang="ja-JP" altLang="en-US" sz="1300">
              <a:latin typeface="ＭＳ Ｐゴシック" panose="020B0600070205080204" pitchFamily="50" charset="-128"/>
              <a:ea typeface="ＭＳ Ｐゴシック" panose="020B0600070205080204" pitchFamily="50" charset="-128"/>
            </a:rPr>
            <a:t>　労働費については、勤労者向けの住宅資金および生活資金の融資を円滑にするための預託金が大半を占めており、歳入・歳出のバランスは保たれている。</a:t>
          </a:r>
        </a:p>
        <a:p>
          <a:r>
            <a:rPr kumimoji="1" lang="ja-JP" altLang="en-US" sz="1300">
              <a:latin typeface="ＭＳ Ｐゴシック" panose="020B0600070205080204" pitchFamily="50" charset="-128"/>
              <a:ea typeface="ＭＳ Ｐゴシック" panose="020B0600070205080204" pitchFamily="50" charset="-128"/>
            </a:rPr>
            <a:t>　民生費については、福祉施設の指定管理委託料等の上昇により増加している。</a:t>
          </a:r>
        </a:p>
        <a:p>
          <a:r>
            <a:rPr kumimoji="1" lang="ja-JP" altLang="en-US" sz="1300">
              <a:latin typeface="ＭＳ Ｐゴシック" panose="020B0600070205080204" pitchFamily="50" charset="-128"/>
              <a:ea typeface="ＭＳ Ｐゴシック" panose="020B0600070205080204" pitchFamily="50" charset="-128"/>
            </a:rPr>
            <a:t>　消防費については、大型消防自動車購入のため上川消防事務組合への負担金の増えており、類似団体平均を上回っている。こちらは来年以降は減少することが見込まれる。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災害復旧事業費については、令和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月の地震で被害を受けた道路及び施設の復旧事業実施のため増加している。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公債費については、近年の大型投資事業の償還が始まったことから上昇しきたが、令和４年をピークに減少に転じている。適切な地方債管理を行い将来的なコストの抑制を図る。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各年度とも見込まれる歳入と基金残高を考慮した歳出予算の編成に努めている。</a:t>
          </a:r>
        </a:p>
        <a:p>
          <a:r>
            <a:rPr kumimoji="1" lang="ja-JP" altLang="en-US" sz="1400">
              <a:latin typeface="ＭＳ ゴシック" pitchFamily="49" charset="-128"/>
              <a:ea typeface="ＭＳ ゴシック" pitchFamily="49" charset="-128"/>
            </a:rPr>
            <a:t>財政調整基金については、決算剰余金を中心に積み立てている。</a:t>
          </a:r>
        </a:p>
        <a:p>
          <a:r>
            <a:rPr kumimoji="1" lang="ja-JP" altLang="en-US" sz="1400">
              <a:latin typeface="ＭＳ ゴシック" pitchFamily="49" charset="-128"/>
              <a:ea typeface="ＭＳ ゴシック" pitchFamily="49" charset="-128"/>
            </a:rPr>
            <a:t>今後ともバランスのとれた予算編成に努める。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各特別会計とも、歳入や基金を考慮した歳出を基本に予算の編成及び執行管理に努めているため、赤字額は生じていない。今後とも健全な財政運営を心がけ、適切な歳入・歳出予算の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元利償還金については、一定程度平準化するよう事務事業評価等において投資事業の調整を図っている。令和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年度までは増加してきたが、本年度からは減少に転じている。今後においても償還額が財政規模に比較して課題にならないよう地方債に依存した事業実施を見直し、適切な地方債管理を行うよう努める。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将来負担額と充当可能財源のバランスはほぼ保たれてきているが、今後とも将来負担額だけが大きく増加することのないよう努めなければならない。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全体としては、歳入不足を補う目的のため、財源調整基金、公共施設整備基金、減債基金の基金支消を行ったため減少した。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在宅福祉の普及及び向上・健康及び生きがいづくりの推進、その他の地域福祉の推進を図るために、民間団体が行う事業の支援に要する経費。人づくり研修基金：町の未来に向けて個性豊かで活力あるまちづくりを推進するため、町民の研修活動を国の内外へ展開、推進するための財源に充てる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ふるさと基金：中川町ふるさと寄付条例に基づき、寄付された寄付金を適正に管理し、運用することを目的とする。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のおける土地改良施設の機能を良好に発揮させ、地域連帯の新たな醸成や地域コミュニティーの発展に必要な集落共同活動の強化に対する支援事業を行い、もって中山間地域の農村活性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公共施設整備基金：公共施設改修事業を中心に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百万円を支消したため減少している。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人づくり研修基金：該当事業実施のため支消しており減少している。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ふるさと基金：ふるさと寄付金の寄付額に応じ積立を行っているため増加している。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財源調整基金については、一定程度の基金残高を確保すべく努力する。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公共施設整備基金については、今後も公共施設整備に係る財源として一定程度の残高を確保できるよう努力する。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歳入不足を補う目的で基金支消を行ったため減少した。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今後は一定程度の基金残高を確保すべく努力する。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公債費に係る一般財源の増加が見込まれることから、一般財源の平準化を図るため、計画的に基金支消を実施した。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今後も償還額が高い水準で推移することが予想されるため、一般財源の平準化を図るため、基金支消を計画的に実施する方向である。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4155186</v>
      </c>
      <c r="BO4" s="371"/>
      <c r="BP4" s="371"/>
      <c r="BQ4" s="371"/>
      <c r="BR4" s="371"/>
      <c r="BS4" s="371"/>
      <c r="BT4" s="371"/>
      <c r="BU4" s="372"/>
      <c r="BV4" s="370">
        <v>5101787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3.4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4042777</v>
      </c>
      <c r="BO5" s="408"/>
      <c r="BP5" s="408"/>
      <c r="BQ5" s="408"/>
      <c r="BR5" s="408"/>
      <c r="BS5" s="408"/>
      <c r="BT5" s="408"/>
      <c r="BU5" s="409"/>
      <c r="BV5" s="407">
        <v>5010373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93.7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112409</v>
      </c>
      <c r="BO6" s="408"/>
      <c r="BP6" s="408"/>
      <c r="BQ6" s="408"/>
      <c r="BR6" s="408"/>
      <c r="BS6" s="408"/>
      <c r="BT6" s="408"/>
      <c r="BU6" s="409"/>
      <c r="BV6" s="407">
        <v>91414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92.6</v>
      </c>
      <c r="CU6" s="445"/>
      <c r="CV6" s="445"/>
      <c r="CW6" s="445"/>
      <c r="CX6" s="445"/>
      <c r="CY6" s="445"/>
      <c r="CZ6" s="445"/>
      <c r="DA6" s="446"/>
      <c r="DB6" s="444">
        <v>94.4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19551</v>
      </c>
      <c r="BO7" s="408"/>
      <c r="BP7" s="408"/>
      <c r="BQ7" s="408"/>
      <c r="BR7" s="408"/>
      <c r="BS7" s="408"/>
      <c r="BT7" s="408"/>
      <c r="BU7" s="409"/>
      <c r="BV7" s="407">
        <v>9648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2401444</v>
      </c>
      <c r="CU7" s="408"/>
      <c r="CV7" s="408"/>
      <c r="CW7" s="408"/>
      <c r="CX7" s="408"/>
      <c r="CY7" s="408"/>
      <c r="CZ7" s="408"/>
      <c r="DA7" s="409"/>
      <c r="DB7" s="407">
        <v>2429783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92858</v>
      </c>
      <c r="BO8" s="408"/>
      <c r="BP8" s="408"/>
      <c r="BQ8" s="408"/>
      <c r="BR8" s="408"/>
      <c r="BS8" s="408"/>
      <c r="BT8" s="408"/>
      <c r="BU8" s="409"/>
      <c r="BV8" s="407">
        <v>81766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0.11</v>
      </c>
      <c r="CU8" s="448"/>
      <c r="CV8" s="448"/>
      <c r="CW8" s="448"/>
      <c r="CX8" s="448"/>
      <c r="CY8" s="448"/>
      <c r="CZ8" s="448"/>
      <c r="DA8" s="449"/>
      <c r="DB8" s="447">
        <v>0.11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1528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11092</v>
      </c>
      <c r="BO9" s="408"/>
      <c r="BP9" s="408"/>
      <c r="BQ9" s="408"/>
      <c r="BR9" s="408"/>
      <c r="BS9" s="408"/>
      <c r="BT9" s="408"/>
      <c r="BU9" s="409"/>
      <c r="BV9" s="407">
        <v>-58107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23.1</v>
      </c>
      <c r="CU9" s="405"/>
      <c r="CV9" s="405"/>
      <c r="CW9" s="405"/>
      <c r="CX9" s="405"/>
      <c r="CY9" s="405"/>
      <c r="CZ9" s="405"/>
      <c r="DA9" s="406"/>
      <c r="DB9" s="404">
        <v>23.8</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1767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41024</v>
      </c>
      <c r="BO10" s="408"/>
      <c r="BP10" s="408"/>
      <c r="BQ10" s="408"/>
      <c r="BR10" s="408"/>
      <c r="BS10" s="408"/>
      <c r="BT10" s="408"/>
      <c r="BU10" s="409"/>
      <c r="BV10" s="407">
        <v>70023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1304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190000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1293</v>
      </c>
      <c r="S13" s="492"/>
      <c r="T13" s="492"/>
      <c r="U13" s="492"/>
      <c r="V13" s="493"/>
      <c r="W13" s="423" t="s">
        <v>131</v>
      </c>
      <c r="X13" s="424"/>
      <c r="Y13" s="424"/>
      <c r="Z13" s="424"/>
      <c r="AA13" s="424"/>
      <c r="AB13" s="414"/>
      <c r="AC13" s="458">
        <v>146</v>
      </c>
      <c r="AD13" s="459"/>
      <c r="AE13" s="459"/>
      <c r="AF13" s="459"/>
      <c r="AG13" s="501"/>
      <c r="AH13" s="458">
        <v>182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-137884</v>
      </c>
      <c r="BO13" s="408"/>
      <c r="BP13" s="408"/>
      <c r="BQ13" s="408"/>
      <c r="BR13" s="408"/>
      <c r="BS13" s="408"/>
      <c r="BT13" s="408"/>
      <c r="BU13" s="409"/>
      <c r="BV13" s="407">
        <v>11916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13.8</v>
      </c>
      <c r="CU13" s="405"/>
      <c r="CV13" s="405"/>
      <c r="CW13" s="405"/>
      <c r="CX13" s="405"/>
      <c r="CY13" s="405"/>
      <c r="CZ13" s="405"/>
      <c r="DA13" s="406"/>
      <c r="DB13" s="404">
        <v>13.8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1336</v>
      </c>
      <c r="S14" s="492"/>
      <c r="T14" s="492"/>
      <c r="U14" s="492"/>
      <c r="V14" s="493"/>
      <c r="W14" s="397"/>
      <c r="X14" s="398"/>
      <c r="Y14" s="398"/>
      <c r="Z14" s="398"/>
      <c r="AA14" s="398"/>
      <c r="AB14" s="387"/>
      <c r="AC14" s="494">
        <v>17.2</v>
      </c>
      <c r="AD14" s="495"/>
      <c r="AE14" s="495"/>
      <c r="AF14" s="495"/>
      <c r="AG14" s="496"/>
      <c r="AH14" s="494">
        <v>18.399999999999999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1329</v>
      </c>
      <c r="S15" s="492"/>
      <c r="T15" s="492"/>
      <c r="U15" s="492"/>
      <c r="V15" s="493"/>
      <c r="W15" s="423" t="s">
        <v>137</v>
      </c>
      <c r="X15" s="424"/>
      <c r="Y15" s="424"/>
      <c r="Z15" s="424"/>
      <c r="AA15" s="424"/>
      <c r="AB15" s="414"/>
      <c r="AC15" s="458">
        <v>232</v>
      </c>
      <c r="AD15" s="459"/>
      <c r="AE15" s="459"/>
      <c r="AF15" s="459"/>
      <c r="AG15" s="501"/>
      <c r="AH15" s="458">
        <v>286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303325</v>
      </c>
      <c r="BO15" s="371"/>
      <c r="BP15" s="371"/>
      <c r="BQ15" s="371"/>
      <c r="BR15" s="371"/>
      <c r="BS15" s="371"/>
      <c r="BT15" s="371"/>
      <c r="BU15" s="372"/>
      <c r="BV15" s="370">
        <v>247815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27.4</v>
      </c>
      <c r="AD16" s="495"/>
      <c r="AE16" s="495"/>
      <c r="AF16" s="495"/>
      <c r="AG16" s="496"/>
      <c r="AH16" s="494">
        <v>29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2328492</v>
      </c>
      <c r="BO16" s="408"/>
      <c r="BP16" s="408"/>
      <c r="BQ16" s="408"/>
      <c r="BR16" s="408"/>
      <c r="BS16" s="408"/>
      <c r="BT16" s="408"/>
      <c r="BU16" s="409"/>
      <c r="BV16" s="407">
        <v>2364763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470</v>
      </c>
      <c r="AD17" s="459"/>
      <c r="AE17" s="459"/>
      <c r="AF17" s="459"/>
      <c r="AG17" s="501"/>
      <c r="AH17" s="458">
        <v>519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369386</v>
      </c>
      <c r="BO17" s="408"/>
      <c r="BP17" s="408"/>
      <c r="BQ17" s="408"/>
      <c r="BR17" s="408"/>
      <c r="BS17" s="408"/>
      <c r="BT17" s="408"/>
      <c r="BU17" s="409"/>
      <c r="BV17" s="407">
        <v>294605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594.74</v>
      </c>
      <c r="M18" s="534"/>
      <c r="N18" s="534"/>
      <c r="O18" s="534"/>
      <c r="P18" s="534"/>
      <c r="Q18" s="534"/>
      <c r="R18" s="535"/>
      <c r="S18" s="535"/>
      <c r="T18" s="535"/>
      <c r="U18" s="535"/>
      <c r="V18" s="536"/>
      <c r="W18" s="425"/>
      <c r="X18" s="426"/>
      <c r="Y18" s="426"/>
      <c r="Z18" s="426"/>
      <c r="AA18" s="426"/>
      <c r="AB18" s="417"/>
      <c r="AC18" s="537">
        <v>55.4</v>
      </c>
      <c r="AD18" s="538"/>
      <c r="AE18" s="538"/>
      <c r="AF18" s="538"/>
      <c r="AG18" s="539"/>
      <c r="AH18" s="537">
        <v>52.6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2211110</v>
      </c>
      <c r="BO18" s="408"/>
      <c r="BP18" s="408"/>
      <c r="BQ18" s="408"/>
      <c r="BR18" s="408"/>
      <c r="BS18" s="408"/>
      <c r="BT18" s="408"/>
      <c r="BU18" s="409"/>
      <c r="BV18" s="407">
        <v>2284479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2956927</v>
      </c>
      <c r="BO19" s="408"/>
      <c r="BP19" s="408"/>
      <c r="BQ19" s="408"/>
      <c r="BR19" s="408"/>
      <c r="BS19" s="408"/>
      <c r="BT19" s="408"/>
      <c r="BU19" s="409"/>
      <c r="BV19" s="407">
        <v>3028308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822</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4154790</v>
      </c>
      <c r="BO22" s="371"/>
      <c r="BP22" s="371"/>
      <c r="BQ22" s="371"/>
      <c r="BR22" s="371"/>
      <c r="BS22" s="371"/>
      <c r="BT22" s="371"/>
      <c r="BU22" s="372"/>
      <c r="BV22" s="370">
        <v>4546561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3805237</v>
      </c>
      <c r="BO23" s="408"/>
      <c r="BP23" s="408"/>
      <c r="BQ23" s="408"/>
      <c r="BR23" s="408"/>
      <c r="BS23" s="408"/>
      <c r="BT23" s="408"/>
      <c r="BU23" s="409"/>
      <c r="BV23" s="407">
        <v>4115621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6020</v>
      </c>
      <c r="R24" s="459"/>
      <c r="S24" s="459"/>
      <c r="T24" s="459"/>
      <c r="U24" s="459"/>
      <c r="V24" s="501"/>
      <c r="W24" s="553"/>
      <c r="X24" s="554"/>
      <c r="Y24" s="555"/>
      <c r="Z24" s="457" t="s">
        <v>162</v>
      </c>
      <c r="AA24" s="437"/>
      <c r="AB24" s="437"/>
      <c r="AC24" s="437"/>
      <c r="AD24" s="437"/>
      <c r="AE24" s="437"/>
      <c r="AF24" s="437"/>
      <c r="AG24" s="438"/>
      <c r="AH24" s="458">
        <v>62</v>
      </c>
      <c r="AI24" s="459"/>
      <c r="AJ24" s="459"/>
      <c r="AK24" s="459"/>
      <c r="AL24" s="501"/>
      <c r="AM24" s="458">
        <v>174592</v>
      </c>
      <c r="AN24" s="459"/>
      <c r="AO24" s="459"/>
      <c r="AP24" s="459"/>
      <c r="AQ24" s="459"/>
      <c r="AR24" s="501"/>
      <c r="AS24" s="458">
        <v>2816</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3707999</v>
      </c>
      <c r="BO24" s="408"/>
      <c r="BP24" s="408"/>
      <c r="BQ24" s="408"/>
      <c r="BR24" s="408"/>
      <c r="BS24" s="408"/>
      <c r="BT24" s="408"/>
      <c r="BU24" s="409"/>
      <c r="BV24" s="407">
        <v>3949014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772399</v>
      </c>
      <c r="BO25" s="371"/>
      <c r="BP25" s="371"/>
      <c r="BQ25" s="371"/>
      <c r="BR25" s="371"/>
      <c r="BS25" s="371"/>
      <c r="BT25" s="371"/>
      <c r="BU25" s="372"/>
      <c r="BV25" s="370">
        <v>464326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4950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2250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1670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1001679</v>
      </c>
      <c r="BO28" s="371"/>
      <c r="BP28" s="371"/>
      <c r="BQ28" s="371"/>
      <c r="BR28" s="371"/>
      <c r="BS28" s="371"/>
      <c r="BT28" s="371"/>
      <c r="BU28" s="372"/>
      <c r="BV28" s="370">
        <v>1150655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1400</v>
      </c>
      <c r="R29" s="459"/>
      <c r="S29" s="459"/>
      <c r="T29" s="459"/>
      <c r="U29" s="459"/>
      <c r="V29" s="501"/>
      <c r="W29" s="556"/>
      <c r="X29" s="557"/>
      <c r="Y29" s="558"/>
      <c r="Z29" s="457" t="s">
        <v>177</v>
      </c>
      <c r="AA29" s="437"/>
      <c r="AB29" s="437"/>
      <c r="AC29" s="437"/>
      <c r="AD29" s="437"/>
      <c r="AE29" s="437"/>
      <c r="AF29" s="437"/>
      <c r="AG29" s="438"/>
      <c r="AH29" s="458">
        <v>62</v>
      </c>
      <c r="AI29" s="459"/>
      <c r="AJ29" s="459"/>
      <c r="AK29" s="459"/>
      <c r="AL29" s="501"/>
      <c r="AM29" s="458">
        <v>174592</v>
      </c>
      <c r="AN29" s="459"/>
      <c r="AO29" s="459"/>
      <c r="AP29" s="459"/>
      <c r="AQ29" s="459"/>
      <c r="AR29" s="501"/>
      <c r="AS29" s="458">
        <v>2816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121284</v>
      </c>
      <c r="BO29" s="408"/>
      <c r="BP29" s="408"/>
      <c r="BQ29" s="408"/>
      <c r="BR29" s="408"/>
      <c r="BS29" s="408"/>
      <c r="BT29" s="408"/>
      <c r="BU29" s="409"/>
      <c r="BV29" s="407">
        <v>162428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619009</v>
      </c>
      <c r="BO30" s="530"/>
      <c r="BP30" s="530"/>
      <c r="BQ30" s="530"/>
      <c r="BR30" s="530"/>
      <c r="BS30" s="530"/>
      <c r="BT30" s="530"/>
      <c r="BU30" s="531"/>
      <c r="BV30" s="529">
        <v>658399</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西天北五町衛生施設組合</v>
      </c>
      <c r="BZ34" s="598"/>
      <c r="CA34" s="598"/>
      <c r="CB34" s="598"/>
      <c r="CC34" s="598"/>
      <c r="CD34" s="598"/>
      <c r="CE34" s="598"/>
      <c r="CF34" s="598"/>
      <c r="CG34" s="598"/>
      <c r="CH34" s="598"/>
      <c r="CI34" s="598"/>
      <c r="CJ34" s="598"/>
      <c r="CK34" s="598"/>
      <c r="CL34" s="598"/>
      <c r="CM34" s="598"/>
      <c r="CN34" s="181"/>
      <c r="CO34" s="597">
        <f>IF(CQ34="","",MAX(C34:D43,U34:V43,AM34:AN43,BE34:BF43,BW34:BX43)+1)</f>
        <v>10</v>
      </c>
      <c r="CP34" s="597"/>
      <c r="CQ34" s="598" t="str">
        <f>IF('各会計、関係団体の財政状況及び健全化判断比率'!BS7="","",'各会計、関係団体の財政状況及び健全化判断比率'!BS7)</f>
        <v>株式会社　中川町地域開発振興公社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上川北部消防事務組合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上川教育研修センター組合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RXJBuupEVdqEzwyQ8uPrWY1pu6GqaqNEJUbk7ARYSbvbJH1AWCu1Bh0qAxGoErXdRSp4vHczTd8QwvHBEFZwg==" saltValue="lDhTrcR65PCB5TEpcBjQ8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240060</v>
      </c>
      <c r="S5" s="613"/>
      <c r="T5" s="613"/>
      <c r="U5" s="613"/>
      <c r="V5" s="613"/>
      <c r="W5" s="613"/>
      <c r="X5" s="613"/>
      <c r="Y5" s="614"/>
      <c r="Z5" s="615">
        <v>5.8</v>
      </c>
      <c r="AA5" s="615"/>
      <c r="AB5" s="615"/>
      <c r="AC5" s="615"/>
      <c r="AD5" s="616">
        <v>240060</v>
      </c>
      <c r="AE5" s="616"/>
      <c r="AF5" s="616"/>
      <c r="AG5" s="616"/>
      <c r="AH5" s="616"/>
      <c r="AI5" s="616"/>
      <c r="AJ5" s="616"/>
      <c r="AK5" s="616"/>
      <c r="AL5" s="617">
        <v>10.1</v>
      </c>
      <c r="AM5" s="618"/>
      <c r="AN5" s="618"/>
      <c r="AO5" s="619"/>
      <c r="AP5" s="609" t="s">
        <v>216</v>
      </c>
      <c r="AQ5" s="610"/>
      <c r="AR5" s="610"/>
      <c r="AS5" s="610"/>
      <c r="AT5" s="610"/>
      <c r="AU5" s="610"/>
      <c r="AV5" s="610"/>
      <c r="AW5" s="610"/>
      <c r="AX5" s="610"/>
      <c r="AY5" s="610"/>
      <c r="AZ5" s="610"/>
      <c r="BA5" s="610"/>
      <c r="BB5" s="610"/>
      <c r="BC5" s="610"/>
      <c r="BD5" s="610"/>
      <c r="BE5" s="610"/>
      <c r="BF5" s="611"/>
      <c r="BG5" s="623">
        <v>238956</v>
      </c>
      <c r="BH5" s="624"/>
      <c r="BI5" s="624"/>
      <c r="BJ5" s="624"/>
      <c r="BK5" s="624"/>
      <c r="BL5" s="624"/>
      <c r="BM5" s="624"/>
      <c r="BN5" s="625"/>
      <c r="BO5" s="626">
        <v>99.5</v>
      </c>
      <c r="BP5" s="626"/>
      <c r="BQ5" s="626"/>
      <c r="BR5" s="626"/>
      <c r="BS5" s="627">
        <v>1086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69915</v>
      </c>
      <c r="S6" s="624"/>
      <c r="T6" s="624"/>
      <c r="U6" s="624"/>
      <c r="V6" s="624"/>
      <c r="W6" s="624"/>
      <c r="X6" s="624"/>
      <c r="Y6" s="625"/>
      <c r="Z6" s="626">
        <v>1.7</v>
      </c>
      <c r="AA6" s="626"/>
      <c r="AB6" s="626"/>
      <c r="AC6" s="626"/>
      <c r="AD6" s="627">
        <v>69915</v>
      </c>
      <c r="AE6" s="627"/>
      <c r="AF6" s="627"/>
      <c r="AG6" s="627"/>
      <c r="AH6" s="627"/>
      <c r="AI6" s="627"/>
      <c r="AJ6" s="627"/>
      <c r="AK6" s="627"/>
      <c r="AL6" s="628">
        <v>2.9</v>
      </c>
      <c r="AM6" s="629"/>
      <c r="AN6" s="629"/>
      <c r="AO6" s="630"/>
      <c r="AP6" s="620" t="s">
        <v>221</v>
      </c>
      <c r="AQ6" s="621"/>
      <c r="AR6" s="621"/>
      <c r="AS6" s="621"/>
      <c r="AT6" s="621"/>
      <c r="AU6" s="621"/>
      <c r="AV6" s="621"/>
      <c r="AW6" s="621"/>
      <c r="AX6" s="621"/>
      <c r="AY6" s="621"/>
      <c r="AZ6" s="621"/>
      <c r="BA6" s="621"/>
      <c r="BB6" s="621"/>
      <c r="BC6" s="621"/>
      <c r="BD6" s="621"/>
      <c r="BE6" s="621"/>
      <c r="BF6" s="622"/>
      <c r="BG6" s="623">
        <v>238956</v>
      </c>
      <c r="BH6" s="624"/>
      <c r="BI6" s="624"/>
      <c r="BJ6" s="624"/>
      <c r="BK6" s="624"/>
      <c r="BL6" s="624"/>
      <c r="BM6" s="624"/>
      <c r="BN6" s="625"/>
      <c r="BO6" s="626">
        <v>99.5</v>
      </c>
      <c r="BP6" s="626"/>
      <c r="BQ6" s="626"/>
      <c r="BR6" s="626"/>
      <c r="BS6" s="627">
        <v>1086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34343</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34342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62</v>
      </c>
      <c r="S7" s="624"/>
      <c r="T7" s="624"/>
      <c r="U7" s="624"/>
      <c r="V7" s="624"/>
      <c r="W7" s="624"/>
      <c r="X7" s="624"/>
      <c r="Y7" s="625"/>
      <c r="Z7" s="626">
        <v>0</v>
      </c>
      <c r="AA7" s="626"/>
      <c r="AB7" s="626"/>
      <c r="AC7" s="626"/>
      <c r="AD7" s="627">
        <v>62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76235</v>
      </c>
      <c r="BH7" s="624"/>
      <c r="BI7" s="624"/>
      <c r="BJ7" s="624"/>
      <c r="BK7" s="624"/>
      <c r="BL7" s="624"/>
      <c r="BM7" s="624"/>
      <c r="BN7" s="625"/>
      <c r="BO7" s="626">
        <v>31.8</v>
      </c>
      <c r="BP7" s="626"/>
      <c r="BQ7" s="626"/>
      <c r="BR7" s="626"/>
      <c r="BS7" s="627">
        <v>1086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552507</v>
      </c>
      <c r="CS7" s="624"/>
      <c r="CT7" s="624"/>
      <c r="CU7" s="624"/>
      <c r="CV7" s="624"/>
      <c r="CW7" s="624"/>
      <c r="CX7" s="624"/>
      <c r="CY7" s="625"/>
      <c r="CZ7" s="626">
        <v>13.7</v>
      </c>
      <c r="DA7" s="626"/>
      <c r="DB7" s="626"/>
      <c r="DC7" s="626"/>
      <c r="DD7" s="632">
        <v>13471</v>
      </c>
      <c r="DE7" s="624"/>
      <c r="DF7" s="624"/>
      <c r="DG7" s="624"/>
      <c r="DH7" s="624"/>
      <c r="DI7" s="624"/>
      <c r="DJ7" s="624"/>
      <c r="DK7" s="624"/>
      <c r="DL7" s="624"/>
      <c r="DM7" s="624"/>
      <c r="DN7" s="624"/>
      <c r="DO7" s="624"/>
      <c r="DP7" s="625"/>
      <c r="DQ7" s="632">
        <v>462840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577</v>
      </c>
      <c r="S8" s="624"/>
      <c r="T8" s="624"/>
      <c r="U8" s="624"/>
      <c r="V8" s="624"/>
      <c r="W8" s="624"/>
      <c r="X8" s="624"/>
      <c r="Y8" s="625"/>
      <c r="Z8" s="626">
        <v>0</v>
      </c>
      <c r="AA8" s="626"/>
      <c r="AB8" s="626"/>
      <c r="AC8" s="626"/>
      <c r="AD8" s="627">
        <v>577</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2265</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511782</v>
      </c>
      <c r="CS8" s="624"/>
      <c r="CT8" s="624"/>
      <c r="CU8" s="624"/>
      <c r="CV8" s="624"/>
      <c r="CW8" s="624"/>
      <c r="CX8" s="624"/>
      <c r="CY8" s="625"/>
      <c r="CZ8" s="626">
        <v>12.7</v>
      </c>
      <c r="DA8" s="626"/>
      <c r="DB8" s="626"/>
      <c r="DC8" s="626"/>
      <c r="DD8" s="632">
        <v>47356</v>
      </c>
      <c r="DE8" s="624"/>
      <c r="DF8" s="624"/>
      <c r="DG8" s="624"/>
      <c r="DH8" s="624"/>
      <c r="DI8" s="624"/>
      <c r="DJ8" s="624"/>
      <c r="DK8" s="624"/>
      <c r="DL8" s="624"/>
      <c r="DM8" s="624"/>
      <c r="DN8" s="624"/>
      <c r="DO8" s="624"/>
      <c r="DP8" s="625"/>
      <c r="DQ8" s="632">
        <v>345140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661</v>
      </c>
      <c r="S9" s="624"/>
      <c r="T9" s="624"/>
      <c r="U9" s="624"/>
      <c r="V9" s="624"/>
      <c r="W9" s="624"/>
      <c r="X9" s="624"/>
      <c r="Y9" s="625"/>
      <c r="Z9" s="626">
        <v>0</v>
      </c>
      <c r="AA9" s="626"/>
      <c r="AB9" s="626"/>
      <c r="AC9" s="626"/>
      <c r="AD9" s="627">
        <v>661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64993</v>
      </c>
      <c r="BH9" s="624"/>
      <c r="BI9" s="624"/>
      <c r="BJ9" s="624"/>
      <c r="BK9" s="624"/>
      <c r="BL9" s="624"/>
      <c r="BM9" s="624"/>
      <c r="BN9" s="625"/>
      <c r="BO9" s="626">
        <v>27.1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325499</v>
      </c>
      <c r="CS9" s="624"/>
      <c r="CT9" s="624"/>
      <c r="CU9" s="624"/>
      <c r="CV9" s="624"/>
      <c r="CW9" s="624"/>
      <c r="CX9" s="624"/>
      <c r="CY9" s="625"/>
      <c r="CZ9" s="626">
        <v>8.1</v>
      </c>
      <c r="DA9" s="626"/>
      <c r="DB9" s="626"/>
      <c r="DC9" s="626"/>
      <c r="DD9" s="632">
        <v>2530</v>
      </c>
      <c r="DE9" s="624"/>
      <c r="DF9" s="624"/>
      <c r="DG9" s="624"/>
      <c r="DH9" s="624"/>
      <c r="DI9" s="624"/>
      <c r="DJ9" s="624"/>
      <c r="DK9" s="624"/>
      <c r="DL9" s="624"/>
      <c r="DM9" s="624"/>
      <c r="DN9" s="624"/>
      <c r="DO9" s="624"/>
      <c r="DP9" s="625"/>
      <c r="DQ9" s="632">
        <v>275443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5175</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15274</v>
      </c>
      <c r="CS10" s="624"/>
      <c r="CT10" s="624"/>
      <c r="CU10" s="624"/>
      <c r="CV10" s="624"/>
      <c r="CW10" s="624"/>
      <c r="CX10" s="624"/>
      <c r="CY10" s="625"/>
      <c r="CZ10" s="626">
        <v>0.4</v>
      </c>
      <c r="DA10" s="626"/>
      <c r="DB10" s="626"/>
      <c r="DC10" s="626"/>
      <c r="DD10" s="632" t="s">
        <v>122</v>
      </c>
      <c r="DE10" s="624"/>
      <c r="DF10" s="624"/>
      <c r="DG10" s="624"/>
      <c r="DH10" s="624"/>
      <c r="DI10" s="624"/>
      <c r="DJ10" s="624"/>
      <c r="DK10" s="624"/>
      <c r="DL10" s="624"/>
      <c r="DM10" s="624"/>
      <c r="DN10" s="624"/>
      <c r="DO10" s="624"/>
      <c r="DP10" s="625"/>
      <c r="DQ10" s="632">
        <v>274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41459</v>
      </c>
      <c r="S11" s="624"/>
      <c r="T11" s="624"/>
      <c r="U11" s="624"/>
      <c r="V11" s="624"/>
      <c r="W11" s="624"/>
      <c r="X11" s="624"/>
      <c r="Y11" s="625"/>
      <c r="Z11" s="628">
        <v>1</v>
      </c>
      <c r="AA11" s="629"/>
      <c r="AB11" s="629"/>
      <c r="AC11" s="635"/>
      <c r="AD11" s="632">
        <v>41459</v>
      </c>
      <c r="AE11" s="624"/>
      <c r="AF11" s="624"/>
      <c r="AG11" s="624"/>
      <c r="AH11" s="624"/>
      <c r="AI11" s="624"/>
      <c r="AJ11" s="624"/>
      <c r="AK11" s="625"/>
      <c r="AL11" s="628">
        <v>1.7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3802</v>
      </c>
      <c r="BH11" s="624"/>
      <c r="BI11" s="624"/>
      <c r="BJ11" s="624"/>
      <c r="BK11" s="624"/>
      <c r="BL11" s="624"/>
      <c r="BM11" s="624"/>
      <c r="BN11" s="625"/>
      <c r="BO11" s="626">
        <v>1.6</v>
      </c>
      <c r="BP11" s="626"/>
      <c r="BQ11" s="626"/>
      <c r="BR11" s="626"/>
      <c r="BS11" s="627">
        <v>1086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394991</v>
      </c>
      <c r="CS11" s="624"/>
      <c r="CT11" s="624"/>
      <c r="CU11" s="624"/>
      <c r="CV11" s="624"/>
      <c r="CW11" s="624"/>
      <c r="CX11" s="624"/>
      <c r="CY11" s="625"/>
      <c r="CZ11" s="626">
        <v>9.8000000000000007</v>
      </c>
      <c r="DA11" s="626"/>
      <c r="DB11" s="626"/>
      <c r="DC11" s="626"/>
      <c r="DD11" s="632">
        <v>77309</v>
      </c>
      <c r="DE11" s="624"/>
      <c r="DF11" s="624"/>
      <c r="DG11" s="624"/>
      <c r="DH11" s="624"/>
      <c r="DI11" s="624"/>
      <c r="DJ11" s="624"/>
      <c r="DK11" s="624"/>
      <c r="DL11" s="624"/>
      <c r="DM11" s="624"/>
      <c r="DN11" s="624"/>
      <c r="DO11" s="624"/>
      <c r="DP11" s="625"/>
      <c r="DQ11" s="632">
        <v>260792</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145706</v>
      </c>
      <c r="BH12" s="624"/>
      <c r="BI12" s="624"/>
      <c r="BJ12" s="624"/>
      <c r="BK12" s="624"/>
      <c r="BL12" s="624"/>
      <c r="BM12" s="624"/>
      <c r="BN12" s="625"/>
      <c r="BO12" s="626">
        <v>60.7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301120</v>
      </c>
      <c r="CS12" s="624"/>
      <c r="CT12" s="624"/>
      <c r="CU12" s="624"/>
      <c r="CV12" s="624"/>
      <c r="CW12" s="624"/>
      <c r="CX12" s="624"/>
      <c r="CY12" s="625"/>
      <c r="CZ12" s="626">
        <v>7.4</v>
      </c>
      <c r="DA12" s="626"/>
      <c r="DB12" s="626"/>
      <c r="DC12" s="626"/>
      <c r="DD12" s="632">
        <v>6436</v>
      </c>
      <c r="DE12" s="624"/>
      <c r="DF12" s="624"/>
      <c r="DG12" s="624"/>
      <c r="DH12" s="624"/>
      <c r="DI12" s="624"/>
      <c r="DJ12" s="624"/>
      <c r="DK12" s="624"/>
      <c r="DL12" s="624"/>
      <c r="DM12" s="624"/>
      <c r="DN12" s="624"/>
      <c r="DO12" s="624"/>
      <c r="DP12" s="625"/>
      <c r="DQ12" s="632">
        <v>200263</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139201</v>
      </c>
      <c r="BH13" s="624"/>
      <c r="BI13" s="624"/>
      <c r="BJ13" s="624"/>
      <c r="BK13" s="624"/>
      <c r="BL13" s="624"/>
      <c r="BM13" s="624"/>
      <c r="BN13" s="625"/>
      <c r="BO13" s="626">
        <v>58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489935</v>
      </c>
      <c r="CS13" s="624"/>
      <c r="CT13" s="624"/>
      <c r="CU13" s="624"/>
      <c r="CV13" s="624"/>
      <c r="CW13" s="624"/>
      <c r="CX13" s="624"/>
      <c r="CY13" s="625"/>
      <c r="CZ13" s="626">
        <v>12.1</v>
      </c>
      <c r="DA13" s="626"/>
      <c r="DB13" s="626"/>
      <c r="DC13" s="626"/>
      <c r="DD13" s="632">
        <v>305888</v>
      </c>
      <c r="DE13" s="624"/>
      <c r="DF13" s="624"/>
      <c r="DG13" s="624"/>
      <c r="DH13" s="624"/>
      <c r="DI13" s="624"/>
      <c r="DJ13" s="624"/>
      <c r="DK13" s="624"/>
      <c r="DL13" s="624"/>
      <c r="DM13" s="624"/>
      <c r="DN13" s="624"/>
      <c r="DO13" s="624"/>
      <c r="DP13" s="625"/>
      <c r="DQ13" s="632">
        <v>209820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524</v>
      </c>
      <c r="S14" s="624"/>
      <c r="T14" s="624"/>
      <c r="U14" s="624"/>
      <c r="V14" s="624"/>
      <c r="W14" s="624"/>
      <c r="X14" s="624"/>
      <c r="Y14" s="625"/>
      <c r="Z14" s="626">
        <v>0</v>
      </c>
      <c r="AA14" s="626"/>
      <c r="AB14" s="626"/>
      <c r="AC14" s="626"/>
      <c r="AD14" s="627">
        <v>524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4999</v>
      </c>
      <c r="BH14" s="624"/>
      <c r="BI14" s="624"/>
      <c r="BJ14" s="624"/>
      <c r="BK14" s="624"/>
      <c r="BL14" s="624"/>
      <c r="BM14" s="624"/>
      <c r="BN14" s="625"/>
      <c r="BO14" s="626">
        <v>2.1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217684</v>
      </c>
      <c r="CS14" s="624"/>
      <c r="CT14" s="624"/>
      <c r="CU14" s="624"/>
      <c r="CV14" s="624"/>
      <c r="CW14" s="624"/>
      <c r="CX14" s="624"/>
      <c r="CY14" s="625"/>
      <c r="CZ14" s="626">
        <v>5.4</v>
      </c>
      <c r="DA14" s="626"/>
      <c r="DB14" s="626"/>
      <c r="DC14" s="626"/>
      <c r="DD14" s="632">
        <v>270</v>
      </c>
      <c r="DE14" s="624"/>
      <c r="DF14" s="624"/>
      <c r="DG14" s="624"/>
      <c r="DH14" s="624"/>
      <c r="DI14" s="624"/>
      <c r="DJ14" s="624"/>
      <c r="DK14" s="624"/>
      <c r="DL14" s="624"/>
      <c r="DM14" s="624"/>
      <c r="DN14" s="624"/>
      <c r="DO14" s="624"/>
      <c r="DP14" s="625"/>
      <c r="DQ14" s="632">
        <v>143284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12016</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246521</v>
      </c>
      <c r="CS15" s="624"/>
      <c r="CT15" s="624"/>
      <c r="CU15" s="624"/>
      <c r="CV15" s="624"/>
      <c r="CW15" s="624"/>
      <c r="CX15" s="624"/>
      <c r="CY15" s="625"/>
      <c r="CZ15" s="626">
        <v>6.1</v>
      </c>
      <c r="DA15" s="626"/>
      <c r="DB15" s="626"/>
      <c r="DC15" s="626"/>
      <c r="DD15" s="632">
        <v>10069</v>
      </c>
      <c r="DE15" s="624"/>
      <c r="DF15" s="624"/>
      <c r="DG15" s="624"/>
      <c r="DH15" s="624"/>
      <c r="DI15" s="624"/>
      <c r="DJ15" s="624"/>
      <c r="DK15" s="624"/>
      <c r="DL15" s="624"/>
      <c r="DM15" s="624"/>
      <c r="DN15" s="624"/>
      <c r="DO15" s="624"/>
      <c r="DP15" s="625"/>
      <c r="DQ15" s="632">
        <v>210013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6306</v>
      </c>
      <c r="S16" s="624"/>
      <c r="T16" s="624"/>
      <c r="U16" s="624"/>
      <c r="V16" s="624"/>
      <c r="W16" s="624"/>
      <c r="X16" s="624"/>
      <c r="Y16" s="625"/>
      <c r="Z16" s="626">
        <v>0.2</v>
      </c>
      <c r="AA16" s="626"/>
      <c r="AB16" s="626"/>
      <c r="AC16" s="626"/>
      <c r="AD16" s="627">
        <v>6306</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242221</v>
      </c>
      <c r="CS16" s="624"/>
      <c r="CT16" s="624"/>
      <c r="CU16" s="624"/>
      <c r="CV16" s="624"/>
      <c r="CW16" s="624"/>
      <c r="CX16" s="624"/>
      <c r="CY16" s="625"/>
      <c r="CZ16" s="626">
        <v>6</v>
      </c>
      <c r="DA16" s="626"/>
      <c r="DB16" s="626"/>
      <c r="DC16" s="626"/>
      <c r="DD16" s="632" t="s">
        <v>122</v>
      </c>
      <c r="DE16" s="624"/>
      <c r="DF16" s="624"/>
      <c r="DG16" s="624"/>
      <c r="DH16" s="624"/>
      <c r="DI16" s="624"/>
      <c r="DJ16" s="624"/>
      <c r="DK16" s="624"/>
      <c r="DL16" s="624"/>
      <c r="DM16" s="624"/>
      <c r="DN16" s="624"/>
      <c r="DO16" s="624"/>
      <c r="DP16" s="625"/>
      <c r="DQ16" s="632">
        <v>20548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3311</v>
      </c>
      <c r="S17" s="624"/>
      <c r="T17" s="624"/>
      <c r="U17" s="624"/>
      <c r="V17" s="624"/>
      <c r="W17" s="624"/>
      <c r="X17" s="624"/>
      <c r="Y17" s="625"/>
      <c r="Z17" s="626">
        <v>0.1</v>
      </c>
      <c r="AA17" s="626"/>
      <c r="AB17" s="626"/>
      <c r="AC17" s="626"/>
      <c r="AD17" s="627">
        <v>3311</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710900</v>
      </c>
      <c r="CS17" s="624"/>
      <c r="CT17" s="624"/>
      <c r="CU17" s="624"/>
      <c r="CV17" s="624"/>
      <c r="CW17" s="624"/>
      <c r="CX17" s="624"/>
      <c r="CY17" s="625"/>
      <c r="CZ17" s="626">
        <v>17.600000000000001</v>
      </c>
      <c r="DA17" s="626"/>
      <c r="DB17" s="626"/>
      <c r="DC17" s="626"/>
      <c r="DD17" s="632" t="s">
        <v>122</v>
      </c>
      <c r="DE17" s="624"/>
      <c r="DF17" s="624"/>
      <c r="DG17" s="624"/>
      <c r="DH17" s="624"/>
      <c r="DI17" s="624"/>
      <c r="DJ17" s="624"/>
      <c r="DK17" s="624"/>
      <c r="DL17" s="624"/>
      <c r="DM17" s="624"/>
      <c r="DN17" s="624"/>
      <c r="DO17" s="624"/>
      <c r="DP17" s="625"/>
      <c r="DQ17" s="632">
        <v>681759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134</v>
      </c>
      <c r="S18" s="624"/>
      <c r="T18" s="624"/>
      <c r="U18" s="624"/>
      <c r="V18" s="624"/>
      <c r="W18" s="624"/>
      <c r="X18" s="624"/>
      <c r="Y18" s="625"/>
      <c r="Z18" s="626">
        <v>0</v>
      </c>
      <c r="AA18" s="626"/>
      <c r="AB18" s="626"/>
      <c r="AC18" s="626"/>
      <c r="AD18" s="627">
        <v>134</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129</v>
      </c>
      <c r="S19" s="624"/>
      <c r="T19" s="624"/>
      <c r="U19" s="624"/>
      <c r="V19" s="624"/>
      <c r="W19" s="624"/>
      <c r="X19" s="624"/>
      <c r="Y19" s="625"/>
      <c r="Z19" s="626">
        <v>0</v>
      </c>
      <c r="AA19" s="626"/>
      <c r="AB19" s="626"/>
      <c r="AC19" s="626"/>
      <c r="AD19" s="627">
        <v>129</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1104</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v>
      </c>
      <c r="S20" s="624"/>
      <c r="T20" s="624"/>
      <c r="U20" s="624"/>
      <c r="V20" s="624"/>
      <c r="W20" s="624"/>
      <c r="X20" s="624"/>
      <c r="Y20" s="625"/>
      <c r="Z20" s="626">
        <v>0</v>
      </c>
      <c r="AA20" s="626"/>
      <c r="AB20" s="626"/>
      <c r="AC20" s="626"/>
      <c r="AD20" s="627">
        <v>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1104</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4042777</v>
      </c>
      <c r="CS20" s="624"/>
      <c r="CT20" s="624"/>
      <c r="CU20" s="624"/>
      <c r="CV20" s="624"/>
      <c r="CW20" s="624"/>
      <c r="CX20" s="624"/>
      <c r="CY20" s="625"/>
      <c r="CZ20" s="626">
        <v>100</v>
      </c>
      <c r="DA20" s="626"/>
      <c r="DB20" s="626"/>
      <c r="DC20" s="626"/>
      <c r="DD20" s="632">
        <v>463329</v>
      </c>
      <c r="DE20" s="624"/>
      <c r="DF20" s="624"/>
      <c r="DG20" s="624"/>
      <c r="DH20" s="624"/>
      <c r="DI20" s="624"/>
      <c r="DJ20" s="624"/>
      <c r="DK20" s="624"/>
      <c r="DL20" s="624"/>
      <c r="DM20" s="624"/>
      <c r="DN20" s="624"/>
      <c r="DO20" s="624"/>
      <c r="DP20" s="625"/>
      <c r="DQ20" s="632">
        <v>2844518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2243805</v>
      </c>
      <c r="S21" s="624"/>
      <c r="T21" s="624"/>
      <c r="U21" s="624"/>
      <c r="V21" s="624"/>
      <c r="W21" s="624"/>
      <c r="X21" s="624"/>
      <c r="Y21" s="625"/>
      <c r="Z21" s="626">
        <v>54</v>
      </c>
      <c r="AA21" s="626"/>
      <c r="AB21" s="626"/>
      <c r="AC21" s="626"/>
      <c r="AD21" s="627">
        <v>2024127</v>
      </c>
      <c r="AE21" s="627"/>
      <c r="AF21" s="627"/>
      <c r="AG21" s="627"/>
      <c r="AH21" s="627"/>
      <c r="AI21" s="627"/>
      <c r="AJ21" s="627"/>
      <c r="AK21" s="627"/>
      <c r="AL21" s="628">
        <v>84.8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1104</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2024127</v>
      </c>
      <c r="S22" s="624"/>
      <c r="T22" s="624"/>
      <c r="U22" s="624"/>
      <c r="V22" s="624"/>
      <c r="W22" s="624"/>
      <c r="X22" s="624"/>
      <c r="Y22" s="625"/>
      <c r="Z22" s="626">
        <v>48.7</v>
      </c>
      <c r="AA22" s="626"/>
      <c r="AB22" s="626"/>
      <c r="AC22" s="626"/>
      <c r="AD22" s="627">
        <v>2024127</v>
      </c>
      <c r="AE22" s="627"/>
      <c r="AF22" s="627"/>
      <c r="AG22" s="627"/>
      <c r="AH22" s="627"/>
      <c r="AI22" s="627"/>
      <c r="AJ22" s="627"/>
      <c r="AK22" s="627"/>
      <c r="AL22" s="628">
        <v>84.8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219678</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1365472</v>
      </c>
      <c r="CS24" s="613"/>
      <c r="CT24" s="613"/>
      <c r="CU24" s="613"/>
      <c r="CV24" s="613"/>
      <c r="CW24" s="613"/>
      <c r="CX24" s="613"/>
      <c r="CY24" s="614"/>
      <c r="CZ24" s="617">
        <v>33.799999999999997</v>
      </c>
      <c r="DA24" s="618"/>
      <c r="DB24" s="618"/>
      <c r="DC24" s="634"/>
      <c r="DD24" s="657">
        <v>1229159</v>
      </c>
      <c r="DE24" s="613"/>
      <c r="DF24" s="613"/>
      <c r="DG24" s="613"/>
      <c r="DH24" s="613"/>
      <c r="DI24" s="613"/>
      <c r="DJ24" s="613"/>
      <c r="DK24" s="614"/>
      <c r="DL24" s="657">
        <v>1199293</v>
      </c>
      <c r="DM24" s="613"/>
      <c r="DN24" s="613"/>
      <c r="DO24" s="613"/>
      <c r="DP24" s="613"/>
      <c r="DQ24" s="613"/>
      <c r="DR24" s="613"/>
      <c r="DS24" s="613"/>
      <c r="DT24" s="613"/>
      <c r="DU24" s="613"/>
      <c r="DV24" s="614"/>
      <c r="DW24" s="617">
        <v>50.1</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2606814</v>
      </c>
      <c r="S25" s="624"/>
      <c r="T25" s="624"/>
      <c r="U25" s="624"/>
      <c r="V25" s="624"/>
      <c r="W25" s="624"/>
      <c r="X25" s="624"/>
      <c r="Y25" s="625"/>
      <c r="Z25" s="626">
        <v>62.7</v>
      </c>
      <c r="AA25" s="626"/>
      <c r="AB25" s="626"/>
      <c r="AC25" s="626"/>
      <c r="AD25" s="627">
        <v>2387136</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506255</v>
      </c>
      <c r="CS25" s="653"/>
      <c r="CT25" s="653"/>
      <c r="CU25" s="653"/>
      <c r="CV25" s="653"/>
      <c r="CW25" s="653"/>
      <c r="CX25" s="653"/>
      <c r="CY25" s="654"/>
      <c r="CZ25" s="628">
        <v>12.5</v>
      </c>
      <c r="DA25" s="655"/>
      <c r="DB25" s="655"/>
      <c r="DC25" s="658"/>
      <c r="DD25" s="632">
        <v>485682</v>
      </c>
      <c r="DE25" s="653"/>
      <c r="DF25" s="653"/>
      <c r="DG25" s="653"/>
      <c r="DH25" s="653"/>
      <c r="DI25" s="653"/>
      <c r="DJ25" s="653"/>
      <c r="DK25" s="654"/>
      <c r="DL25" s="632">
        <v>480158</v>
      </c>
      <c r="DM25" s="653"/>
      <c r="DN25" s="653"/>
      <c r="DO25" s="653"/>
      <c r="DP25" s="653"/>
      <c r="DQ25" s="653"/>
      <c r="DR25" s="653"/>
      <c r="DS25" s="653"/>
      <c r="DT25" s="653"/>
      <c r="DU25" s="653"/>
      <c r="DV25" s="654"/>
      <c r="DW25" s="628">
        <v>20</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299602</v>
      </c>
      <c r="CS26" s="624"/>
      <c r="CT26" s="624"/>
      <c r="CU26" s="624"/>
      <c r="CV26" s="624"/>
      <c r="CW26" s="624"/>
      <c r="CX26" s="624"/>
      <c r="CY26" s="625"/>
      <c r="CZ26" s="628">
        <v>7.4</v>
      </c>
      <c r="DA26" s="655"/>
      <c r="DB26" s="655"/>
      <c r="DC26" s="658"/>
      <c r="DD26" s="632">
        <v>294298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4915</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240060</v>
      </c>
      <c r="BH27" s="624"/>
      <c r="BI27" s="624"/>
      <c r="BJ27" s="624"/>
      <c r="BK27" s="624"/>
      <c r="BL27" s="624"/>
      <c r="BM27" s="624"/>
      <c r="BN27" s="625"/>
      <c r="BO27" s="626">
        <v>100</v>
      </c>
      <c r="BP27" s="626"/>
      <c r="BQ27" s="626"/>
      <c r="BR27" s="626"/>
      <c r="BS27" s="627">
        <v>1086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148317</v>
      </c>
      <c r="CS27" s="653"/>
      <c r="CT27" s="653"/>
      <c r="CU27" s="653"/>
      <c r="CV27" s="653"/>
      <c r="CW27" s="653"/>
      <c r="CX27" s="653"/>
      <c r="CY27" s="654"/>
      <c r="CZ27" s="628">
        <v>3.7</v>
      </c>
      <c r="DA27" s="655"/>
      <c r="DB27" s="655"/>
      <c r="DC27" s="658"/>
      <c r="DD27" s="632">
        <v>61718</v>
      </c>
      <c r="DE27" s="653"/>
      <c r="DF27" s="653"/>
      <c r="DG27" s="653"/>
      <c r="DH27" s="653"/>
      <c r="DI27" s="653"/>
      <c r="DJ27" s="653"/>
      <c r="DK27" s="654"/>
      <c r="DL27" s="632">
        <v>37376</v>
      </c>
      <c r="DM27" s="653"/>
      <c r="DN27" s="653"/>
      <c r="DO27" s="653"/>
      <c r="DP27" s="653"/>
      <c r="DQ27" s="653"/>
      <c r="DR27" s="653"/>
      <c r="DS27" s="653"/>
      <c r="DT27" s="653"/>
      <c r="DU27" s="653"/>
      <c r="DV27" s="654"/>
      <c r="DW27" s="628">
        <v>1.6</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55798</v>
      </c>
      <c r="S28" s="624"/>
      <c r="T28" s="624"/>
      <c r="U28" s="624"/>
      <c r="V28" s="624"/>
      <c r="W28" s="624"/>
      <c r="X28" s="624"/>
      <c r="Y28" s="625"/>
      <c r="Z28" s="626">
        <v>1.3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710900</v>
      </c>
      <c r="CS28" s="624"/>
      <c r="CT28" s="624"/>
      <c r="CU28" s="624"/>
      <c r="CV28" s="624"/>
      <c r="CW28" s="624"/>
      <c r="CX28" s="624"/>
      <c r="CY28" s="625"/>
      <c r="CZ28" s="628">
        <v>17.600000000000001</v>
      </c>
      <c r="DA28" s="655"/>
      <c r="DB28" s="655"/>
      <c r="DC28" s="658"/>
      <c r="DD28" s="632">
        <v>681759</v>
      </c>
      <c r="DE28" s="624"/>
      <c r="DF28" s="624"/>
      <c r="DG28" s="624"/>
      <c r="DH28" s="624"/>
      <c r="DI28" s="624"/>
      <c r="DJ28" s="624"/>
      <c r="DK28" s="625"/>
      <c r="DL28" s="632">
        <v>681759</v>
      </c>
      <c r="DM28" s="624"/>
      <c r="DN28" s="624"/>
      <c r="DO28" s="624"/>
      <c r="DP28" s="624"/>
      <c r="DQ28" s="624"/>
      <c r="DR28" s="624"/>
      <c r="DS28" s="624"/>
      <c r="DT28" s="624"/>
      <c r="DU28" s="624"/>
      <c r="DV28" s="625"/>
      <c r="DW28" s="628">
        <v>28.5</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984</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709690</v>
      </c>
      <c r="CS29" s="653"/>
      <c r="CT29" s="653"/>
      <c r="CU29" s="653"/>
      <c r="CV29" s="653"/>
      <c r="CW29" s="653"/>
      <c r="CX29" s="653"/>
      <c r="CY29" s="654"/>
      <c r="CZ29" s="628">
        <v>17.600000000000001</v>
      </c>
      <c r="DA29" s="655"/>
      <c r="DB29" s="655"/>
      <c r="DC29" s="658"/>
      <c r="DD29" s="632">
        <v>680549</v>
      </c>
      <c r="DE29" s="653"/>
      <c r="DF29" s="653"/>
      <c r="DG29" s="653"/>
      <c r="DH29" s="653"/>
      <c r="DI29" s="653"/>
      <c r="DJ29" s="653"/>
      <c r="DK29" s="654"/>
      <c r="DL29" s="632">
        <v>680549</v>
      </c>
      <c r="DM29" s="653"/>
      <c r="DN29" s="653"/>
      <c r="DO29" s="653"/>
      <c r="DP29" s="653"/>
      <c r="DQ29" s="653"/>
      <c r="DR29" s="653"/>
      <c r="DS29" s="653"/>
      <c r="DT29" s="653"/>
      <c r="DU29" s="653"/>
      <c r="DV29" s="654"/>
      <c r="DW29" s="628">
        <v>28.4</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554538</v>
      </c>
      <c r="S30" s="624"/>
      <c r="T30" s="624"/>
      <c r="U30" s="624"/>
      <c r="V30" s="624"/>
      <c r="W30" s="624"/>
      <c r="X30" s="624"/>
      <c r="Y30" s="625"/>
      <c r="Z30" s="626">
        <v>13.3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695101</v>
      </c>
      <c r="CS30" s="624"/>
      <c r="CT30" s="624"/>
      <c r="CU30" s="624"/>
      <c r="CV30" s="624"/>
      <c r="CW30" s="624"/>
      <c r="CX30" s="624"/>
      <c r="CY30" s="625"/>
      <c r="CZ30" s="628">
        <v>17.2</v>
      </c>
      <c r="DA30" s="655"/>
      <c r="DB30" s="655"/>
      <c r="DC30" s="658"/>
      <c r="DD30" s="632">
        <v>665960</v>
      </c>
      <c r="DE30" s="624"/>
      <c r="DF30" s="624"/>
      <c r="DG30" s="624"/>
      <c r="DH30" s="624"/>
      <c r="DI30" s="624"/>
      <c r="DJ30" s="624"/>
      <c r="DK30" s="625"/>
      <c r="DL30" s="632">
        <v>665960</v>
      </c>
      <c r="DM30" s="624"/>
      <c r="DN30" s="624"/>
      <c r="DO30" s="624"/>
      <c r="DP30" s="624"/>
      <c r="DQ30" s="624"/>
      <c r="DR30" s="624"/>
      <c r="DS30" s="624"/>
      <c r="DT30" s="624"/>
      <c r="DU30" s="624"/>
      <c r="DV30" s="625"/>
      <c r="DW30" s="628">
        <v>27.8</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99.8</v>
      </c>
      <c r="BH31" s="667"/>
      <c r="BI31" s="667"/>
      <c r="BJ31" s="667"/>
      <c r="BK31" s="667"/>
      <c r="BL31" s="667"/>
      <c r="BM31" s="618">
        <v>98.9</v>
      </c>
      <c r="BN31" s="667"/>
      <c r="BO31" s="667"/>
      <c r="BP31" s="667"/>
      <c r="BQ31" s="668"/>
      <c r="BR31" s="670">
        <v>99.6</v>
      </c>
      <c r="BS31" s="667"/>
      <c r="BT31" s="667"/>
      <c r="BU31" s="667"/>
      <c r="BV31" s="667"/>
      <c r="BW31" s="667"/>
      <c r="BX31" s="618">
        <v>98.4</v>
      </c>
      <c r="BY31" s="667"/>
      <c r="BZ31" s="667"/>
      <c r="CA31" s="667"/>
      <c r="CB31" s="668"/>
      <c r="CD31" s="663"/>
      <c r="CE31" s="664"/>
      <c r="CF31" s="620" t="s">
        <v>300</v>
      </c>
      <c r="CG31" s="621"/>
      <c r="CH31" s="621"/>
      <c r="CI31" s="621"/>
      <c r="CJ31" s="621"/>
      <c r="CK31" s="621"/>
      <c r="CL31" s="621"/>
      <c r="CM31" s="621"/>
      <c r="CN31" s="621"/>
      <c r="CO31" s="621"/>
      <c r="CP31" s="621"/>
      <c r="CQ31" s="622"/>
      <c r="CR31" s="623">
        <v>14589</v>
      </c>
      <c r="CS31" s="653"/>
      <c r="CT31" s="653"/>
      <c r="CU31" s="653"/>
      <c r="CV31" s="653"/>
      <c r="CW31" s="653"/>
      <c r="CX31" s="653"/>
      <c r="CY31" s="654"/>
      <c r="CZ31" s="628">
        <v>0.4</v>
      </c>
      <c r="DA31" s="655"/>
      <c r="DB31" s="655"/>
      <c r="DC31" s="658"/>
      <c r="DD31" s="632">
        <v>14589</v>
      </c>
      <c r="DE31" s="653"/>
      <c r="DF31" s="653"/>
      <c r="DG31" s="653"/>
      <c r="DH31" s="653"/>
      <c r="DI31" s="653"/>
      <c r="DJ31" s="653"/>
      <c r="DK31" s="654"/>
      <c r="DL31" s="632">
        <v>14589</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107271</v>
      </c>
      <c r="S32" s="624"/>
      <c r="T32" s="624"/>
      <c r="U32" s="624"/>
      <c r="V32" s="624"/>
      <c r="W32" s="624"/>
      <c r="X32" s="624"/>
      <c r="Y32" s="625"/>
      <c r="Z32" s="626">
        <v>2.6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99.9</v>
      </c>
      <c r="BH32" s="653"/>
      <c r="BI32" s="653"/>
      <c r="BJ32" s="653"/>
      <c r="BK32" s="653"/>
      <c r="BL32" s="653"/>
      <c r="BM32" s="629">
        <v>98.6</v>
      </c>
      <c r="BN32" s="653"/>
      <c r="BO32" s="653"/>
      <c r="BP32" s="653"/>
      <c r="BQ32" s="669"/>
      <c r="BR32" s="680">
        <v>99.5</v>
      </c>
      <c r="BS32" s="653"/>
      <c r="BT32" s="653"/>
      <c r="BU32" s="653"/>
      <c r="BV32" s="653"/>
      <c r="BW32" s="653"/>
      <c r="BX32" s="629">
        <v>98.4</v>
      </c>
      <c r="BY32" s="653"/>
      <c r="BZ32" s="653"/>
      <c r="CA32" s="653"/>
      <c r="CB32" s="669"/>
      <c r="CD32" s="665"/>
      <c r="CE32" s="666"/>
      <c r="CF32" s="620" t="s">
        <v>304</v>
      </c>
      <c r="CG32" s="621"/>
      <c r="CH32" s="621"/>
      <c r="CI32" s="621"/>
      <c r="CJ32" s="621"/>
      <c r="CK32" s="621"/>
      <c r="CL32" s="621"/>
      <c r="CM32" s="621"/>
      <c r="CN32" s="621"/>
      <c r="CO32" s="621"/>
      <c r="CP32" s="621"/>
      <c r="CQ32" s="622"/>
      <c r="CR32" s="623">
        <v>1210</v>
      </c>
      <c r="CS32" s="624"/>
      <c r="CT32" s="624"/>
      <c r="CU32" s="624"/>
      <c r="CV32" s="624"/>
      <c r="CW32" s="624"/>
      <c r="CX32" s="624"/>
      <c r="CY32" s="625"/>
      <c r="CZ32" s="628">
        <v>0</v>
      </c>
      <c r="DA32" s="655"/>
      <c r="DB32" s="655"/>
      <c r="DC32" s="658"/>
      <c r="DD32" s="632">
        <v>1210</v>
      </c>
      <c r="DE32" s="624"/>
      <c r="DF32" s="624"/>
      <c r="DG32" s="624"/>
      <c r="DH32" s="624"/>
      <c r="DI32" s="624"/>
      <c r="DJ32" s="624"/>
      <c r="DK32" s="625"/>
      <c r="DL32" s="632">
        <v>1210</v>
      </c>
      <c r="DM32" s="624"/>
      <c r="DN32" s="624"/>
      <c r="DO32" s="624"/>
      <c r="DP32" s="624"/>
      <c r="DQ32" s="624"/>
      <c r="DR32" s="624"/>
      <c r="DS32" s="624"/>
      <c r="DT32" s="624"/>
      <c r="DU32" s="624"/>
      <c r="DV32" s="625"/>
      <c r="DW32" s="628">
        <v>0.1</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19543</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99.8</v>
      </c>
      <c r="BH33" s="682"/>
      <c r="BI33" s="682"/>
      <c r="BJ33" s="682"/>
      <c r="BK33" s="682"/>
      <c r="BL33" s="682"/>
      <c r="BM33" s="683">
        <v>98.9</v>
      </c>
      <c r="BN33" s="682"/>
      <c r="BO33" s="682"/>
      <c r="BP33" s="682"/>
      <c r="BQ33" s="684"/>
      <c r="BR33" s="681">
        <v>99.6</v>
      </c>
      <c r="BS33" s="682"/>
      <c r="BT33" s="682"/>
      <c r="BU33" s="682"/>
      <c r="BV33" s="682"/>
      <c r="BW33" s="682"/>
      <c r="BX33" s="683">
        <v>97.9</v>
      </c>
      <c r="BY33" s="682"/>
      <c r="BZ33" s="682"/>
      <c r="CA33" s="682"/>
      <c r="CB33" s="684"/>
      <c r="CD33" s="620" t="s">
        <v>307</v>
      </c>
      <c r="CE33" s="621"/>
      <c r="CF33" s="621"/>
      <c r="CG33" s="621"/>
      <c r="CH33" s="621"/>
      <c r="CI33" s="621"/>
      <c r="CJ33" s="621"/>
      <c r="CK33" s="621"/>
      <c r="CL33" s="621"/>
      <c r="CM33" s="621"/>
      <c r="CN33" s="621"/>
      <c r="CO33" s="621"/>
      <c r="CP33" s="621"/>
      <c r="CQ33" s="622"/>
      <c r="CR33" s="623">
        <v>1971755</v>
      </c>
      <c r="CS33" s="653"/>
      <c r="CT33" s="653"/>
      <c r="CU33" s="653"/>
      <c r="CV33" s="653"/>
      <c r="CW33" s="653"/>
      <c r="CX33" s="653"/>
      <c r="CY33" s="654"/>
      <c r="CZ33" s="628">
        <v>48.8</v>
      </c>
      <c r="DA33" s="655"/>
      <c r="DB33" s="655"/>
      <c r="DC33" s="658"/>
      <c r="DD33" s="632">
        <v>1442841</v>
      </c>
      <c r="DE33" s="653"/>
      <c r="DF33" s="653"/>
      <c r="DG33" s="653"/>
      <c r="DH33" s="653"/>
      <c r="DI33" s="653"/>
      <c r="DJ33" s="653"/>
      <c r="DK33" s="654"/>
      <c r="DL33" s="632">
        <v>1011817</v>
      </c>
      <c r="DM33" s="653"/>
      <c r="DN33" s="653"/>
      <c r="DO33" s="653"/>
      <c r="DP33" s="653"/>
      <c r="DQ33" s="653"/>
      <c r="DR33" s="653"/>
      <c r="DS33" s="653"/>
      <c r="DT33" s="653"/>
      <c r="DU33" s="653"/>
      <c r="DV33" s="654"/>
      <c r="DW33" s="628">
        <v>42.2</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14611</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770911</v>
      </c>
      <c r="CS34" s="624"/>
      <c r="CT34" s="624"/>
      <c r="CU34" s="624"/>
      <c r="CV34" s="624"/>
      <c r="CW34" s="624"/>
      <c r="CX34" s="624"/>
      <c r="CY34" s="625"/>
      <c r="CZ34" s="628">
        <v>19.100000000000001</v>
      </c>
      <c r="DA34" s="655"/>
      <c r="DB34" s="655"/>
      <c r="DC34" s="658"/>
      <c r="DD34" s="632">
        <v>638158</v>
      </c>
      <c r="DE34" s="624"/>
      <c r="DF34" s="624"/>
      <c r="DG34" s="624"/>
      <c r="DH34" s="624"/>
      <c r="DI34" s="624"/>
      <c r="DJ34" s="624"/>
      <c r="DK34" s="625"/>
      <c r="DL34" s="632">
        <v>567864</v>
      </c>
      <c r="DM34" s="624"/>
      <c r="DN34" s="624"/>
      <c r="DO34" s="624"/>
      <c r="DP34" s="624"/>
      <c r="DQ34" s="624"/>
      <c r="DR34" s="624"/>
      <c r="DS34" s="624"/>
      <c r="DT34" s="624"/>
      <c r="DU34" s="624"/>
      <c r="DV34" s="625"/>
      <c r="DW34" s="628">
        <v>23.7</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283998</v>
      </c>
      <c r="S35" s="624"/>
      <c r="T35" s="624"/>
      <c r="U35" s="624"/>
      <c r="V35" s="624"/>
      <c r="W35" s="624"/>
      <c r="X35" s="624"/>
      <c r="Y35" s="625"/>
      <c r="Z35" s="626">
        <v>6.8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65349</v>
      </c>
      <c r="CS35" s="653"/>
      <c r="CT35" s="653"/>
      <c r="CU35" s="653"/>
      <c r="CV35" s="653"/>
      <c r="CW35" s="653"/>
      <c r="CX35" s="653"/>
      <c r="CY35" s="654"/>
      <c r="CZ35" s="628">
        <v>1.6</v>
      </c>
      <c r="DA35" s="655"/>
      <c r="DB35" s="655"/>
      <c r="DC35" s="658"/>
      <c r="DD35" s="632">
        <v>38463</v>
      </c>
      <c r="DE35" s="653"/>
      <c r="DF35" s="653"/>
      <c r="DG35" s="653"/>
      <c r="DH35" s="653"/>
      <c r="DI35" s="653"/>
      <c r="DJ35" s="653"/>
      <c r="DK35" s="654"/>
      <c r="DL35" s="632">
        <v>12276</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91413</v>
      </c>
      <c r="S36" s="624"/>
      <c r="T36" s="624"/>
      <c r="U36" s="624"/>
      <c r="V36" s="624"/>
      <c r="W36" s="624"/>
      <c r="X36" s="624"/>
      <c r="Y36" s="625"/>
      <c r="Z36" s="626">
        <v>2.2000000000000002</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340180</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681627</v>
      </c>
      <c r="CS36" s="624"/>
      <c r="CT36" s="624"/>
      <c r="CU36" s="624"/>
      <c r="CV36" s="624"/>
      <c r="CW36" s="624"/>
      <c r="CX36" s="624"/>
      <c r="CY36" s="625"/>
      <c r="CZ36" s="628">
        <v>16.899999999999999</v>
      </c>
      <c r="DA36" s="655"/>
      <c r="DB36" s="655"/>
      <c r="DC36" s="658"/>
      <c r="DD36" s="632">
        <v>417637</v>
      </c>
      <c r="DE36" s="624"/>
      <c r="DF36" s="624"/>
      <c r="DG36" s="624"/>
      <c r="DH36" s="624"/>
      <c r="DI36" s="624"/>
      <c r="DJ36" s="624"/>
      <c r="DK36" s="625"/>
      <c r="DL36" s="632">
        <v>262120</v>
      </c>
      <c r="DM36" s="624"/>
      <c r="DN36" s="624"/>
      <c r="DO36" s="624"/>
      <c r="DP36" s="624"/>
      <c r="DQ36" s="624"/>
      <c r="DR36" s="624"/>
      <c r="DS36" s="624"/>
      <c r="DT36" s="624"/>
      <c r="DU36" s="624"/>
      <c r="DV36" s="625"/>
      <c r="DW36" s="628">
        <v>10.9</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111970</v>
      </c>
      <c r="S37" s="624"/>
      <c r="T37" s="624"/>
      <c r="U37" s="624"/>
      <c r="V37" s="624"/>
      <c r="W37" s="624"/>
      <c r="X37" s="624"/>
      <c r="Y37" s="625"/>
      <c r="Z37" s="626">
        <v>2.7</v>
      </c>
      <c r="AA37" s="626"/>
      <c r="AB37" s="626"/>
      <c r="AC37" s="626"/>
      <c r="AD37" s="627">
        <v>12</v>
      </c>
      <c r="AE37" s="627"/>
      <c r="AF37" s="627"/>
      <c r="AG37" s="627"/>
      <c r="AH37" s="627"/>
      <c r="AI37" s="627"/>
      <c r="AJ37" s="627"/>
      <c r="AK37" s="627"/>
      <c r="AL37" s="628">
        <v>0</v>
      </c>
      <c r="AM37" s="629"/>
      <c r="AN37" s="629"/>
      <c r="AO37" s="630"/>
      <c r="AQ37" s="689" t="s">
        <v>319</v>
      </c>
      <c r="AR37" s="690"/>
      <c r="AS37" s="690"/>
      <c r="AT37" s="690"/>
      <c r="AU37" s="690"/>
      <c r="AV37" s="690"/>
      <c r="AW37" s="690"/>
      <c r="AX37" s="690"/>
      <c r="AY37" s="691"/>
      <c r="AZ37" s="623">
        <v>131086</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-385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274336</v>
      </c>
      <c r="CS37" s="653"/>
      <c r="CT37" s="653"/>
      <c r="CU37" s="653"/>
      <c r="CV37" s="653"/>
      <c r="CW37" s="653"/>
      <c r="CX37" s="653"/>
      <c r="CY37" s="654"/>
      <c r="CZ37" s="628">
        <v>6.8</v>
      </c>
      <c r="DA37" s="655"/>
      <c r="DB37" s="655"/>
      <c r="DC37" s="658"/>
      <c r="DD37" s="632">
        <v>200836</v>
      </c>
      <c r="DE37" s="653"/>
      <c r="DF37" s="653"/>
      <c r="DG37" s="653"/>
      <c r="DH37" s="653"/>
      <c r="DI37" s="653"/>
      <c r="DJ37" s="653"/>
      <c r="DK37" s="654"/>
      <c r="DL37" s="632">
        <v>171397</v>
      </c>
      <c r="DM37" s="653"/>
      <c r="DN37" s="653"/>
      <c r="DO37" s="653"/>
      <c r="DP37" s="653"/>
      <c r="DQ37" s="653"/>
      <c r="DR37" s="653"/>
      <c r="DS37" s="653"/>
      <c r="DT37" s="653"/>
      <c r="DU37" s="653"/>
      <c r="DV37" s="654"/>
      <c r="DW37" s="628">
        <v>7.2</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303331</v>
      </c>
      <c r="S38" s="624"/>
      <c r="T38" s="624"/>
      <c r="U38" s="624"/>
      <c r="V38" s="624"/>
      <c r="W38" s="624"/>
      <c r="X38" s="624"/>
      <c r="Y38" s="625"/>
      <c r="Z38" s="626">
        <v>7.3</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80984</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170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340180</v>
      </c>
      <c r="CS38" s="624"/>
      <c r="CT38" s="624"/>
      <c r="CU38" s="624"/>
      <c r="CV38" s="624"/>
      <c r="CW38" s="624"/>
      <c r="CX38" s="624"/>
      <c r="CY38" s="625"/>
      <c r="CZ38" s="628">
        <v>8.4</v>
      </c>
      <c r="DA38" s="655"/>
      <c r="DB38" s="655"/>
      <c r="DC38" s="658"/>
      <c r="DD38" s="632">
        <v>294400</v>
      </c>
      <c r="DE38" s="624"/>
      <c r="DF38" s="624"/>
      <c r="DG38" s="624"/>
      <c r="DH38" s="624"/>
      <c r="DI38" s="624"/>
      <c r="DJ38" s="624"/>
      <c r="DK38" s="625"/>
      <c r="DL38" s="632">
        <v>165357</v>
      </c>
      <c r="DM38" s="624"/>
      <c r="DN38" s="624"/>
      <c r="DO38" s="624"/>
      <c r="DP38" s="624"/>
      <c r="DQ38" s="624"/>
      <c r="DR38" s="624"/>
      <c r="DS38" s="624"/>
      <c r="DT38" s="624"/>
      <c r="DU38" s="624"/>
      <c r="DV38" s="625"/>
      <c r="DW38" s="628">
        <v>6.9</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t="s">
        <v>122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273</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54488</v>
      </c>
      <c r="CS39" s="653"/>
      <c r="CT39" s="653"/>
      <c r="CU39" s="653"/>
      <c r="CV39" s="653"/>
      <c r="CW39" s="653"/>
      <c r="CX39" s="653"/>
      <c r="CY39" s="654"/>
      <c r="CZ39" s="628">
        <v>1.3</v>
      </c>
      <c r="DA39" s="655"/>
      <c r="DB39" s="655"/>
      <c r="DC39" s="658"/>
      <c r="DD39" s="632">
        <v>49983</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7931</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t="s">
        <v>122</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87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59200</v>
      </c>
      <c r="CS40" s="624"/>
      <c r="CT40" s="624"/>
      <c r="CU40" s="624"/>
      <c r="CV40" s="624"/>
      <c r="CW40" s="624"/>
      <c r="CX40" s="624"/>
      <c r="CY40" s="625"/>
      <c r="CZ40" s="628">
        <v>1.5</v>
      </c>
      <c r="DA40" s="655"/>
      <c r="DB40" s="655"/>
      <c r="DC40" s="658"/>
      <c r="DD40" s="632">
        <v>4200</v>
      </c>
      <c r="DE40" s="624"/>
      <c r="DF40" s="624"/>
      <c r="DG40" s="624"/>
      <c r="DH40" s="624"/>
      <c r="DI40" s="624"/>
      <c r="DJ40" s="624"/>
      <c r="DK40" s="625"/>
      <c r="DL40" s="632">
        <v>4200</v>
      </c>
      <c r="DM40" s="624"/>
      <c r="DN40" s="624"/>
      <c r="DO40" s="624"/>
      <c r="DP40" s="624"/>
      <c r="DQ40" s="624"/>
      <c r="DR40" s="624"/>
      <c r="DS40" s="624"/>
      <c r="DT40" s="624"/>
      <c r="DU40" s="624"/>
      <c r="DV40" s="625"/>
      <c r="DW40" s="628">
        <v>0.2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4155186</v>
      </c>
      <c r="S41" s="699"/>
      <c r="T41" s="699"/>
      <c r="U41" s="699"/>
      <c r="V41" s="699"/>
      <c r="W41" s="699"/>
      <c r="X41" s="699"/>
      <c r="Y41" s="700"/>
      <c r="Z41" s="701">
        <v>100</v>
      </c>
      <c r="AA41" s="701"/>
      <c r="AB41" s="701"/>
      <c r="AC41" s="701"/>
      <c r="AD41" s="702">
        <v>2387148</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24134</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103976</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218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705550</v>
      </c>
      <c r="CS42" s="653"/>
      <c r="CT42" s="653"/>
      <c r="CU42" s="653"/>
      <c r="CV42" s="653"/>
      <c r="CW42" s="653"/>
      <c r="CX42" s="653"/>
      <c r="CY42" s="654"/>
      <c r="CZ42" s="628">
        <v>17.5</v>
      </c>
      <c r="DA42" s="655"/>
      <c r="DB42" s="655"/>
      <c r="DC42" s="658"/>
      <c r="DD42" s="632">
        <v>172518</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21452</v>
      </c>
      <c r="CS43" s="653"/>
      <c r="CT43" s="653"/>
      <c r="CU43" s="653"/>
      <c r="CV43" s="653"/>
      <c r="CW43" s="653"/>
      <c r="CX43" s="653"/>
      <c r="CY43" s="654"/>
      <c r="CZ43" s="628">
        <v>0.5</v>
      </c>
      <c r="DA43" s="655"/>
      <c r="DB43" s="655"/>
      <c r="DC43" s="658"/>
      <c r="DD43" s="632">
        <v>21452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463329</v>
      </c>
      <c r="CS44" s="624"/>
      <c r="CT44" s="624"/>
      <c r="CU44" s="624"/>
      <c r="CV44" s="624"/>
      <c r="CW44" s="624"/>
      <c r="CX44" s="624"/>
      <c r="CY44" s="625"/>
      <c r="CZ44" s="628">
        <v>11.5</v>
      </c>
      <c r="DA44" s="629"/>
      <c r="DB44" s="629"/>
      <c r="DC44" s="635"/>
      <c r="DD44" s="632">
        <v>151970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304363</v>
      </c>
      <c r="CS45" s="653"/>
      <c r="CT45" s="653"/>
      <c r="CU45" s="653"/>
      <c r="CV45" s="653"/>
      <c r="CW45" s="653"/>
      <c r="CX45" s="653"/>
      <c r="CY45" s="654"/>
      <c r="CZ45" s="628">
        <v>7.5</v>
      </c>
      <c r="DA45" s="655"/>
      <c r="DB45" s="655"/>
      <c r="DC45" s="658"/>
      <c r="DD45" s="632">
        <v>49795</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141774</v>
      </c>
      <c r="CS46" s="624"/>
      <c r="CT46" s="624"/>
      <c r="CU46" s="624"/>
      <c r="CV46" s="624"/>
      <c r="CW46" s="624"/>
      <c r="CX46" s="624"/>
      <c r="CY46" s="625"/>
      <c r="CZ46" s="628">
        <v>3.5</v>
      </c>
      <c r="DA46" s="629"/>
      <c r="DB46" s="629"/>
      <c r="DC46" s="635"/>
      <c r="DD46" s="632">
        <v>84983</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242221</v>
      </c>
      <c r="CS47" s="653"/>
      <c r="CT47" s="653"/>
      <c r="CU47" s="653"/>
      <c r="CV47" s="653"/>
      <c r="CW47" s="653"/>
      <c r="CX47" s="653"/>
      <c r="CY47" s="654"/>
      <c r="CZ47" s="628">
        <v>6</v>
      </c>
      <c r="DA47" s="655"/>
      <c r="DB47" s="655"/>
      <c r="DC47" s="658"/>
      <c r="DD47" s="632">
        <v>20548</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4042777</v>
      </c>
      <c r="CS49" s="682"/>
      <c r="CT49" s="682"/>
      <c r="CU49" s="682"/>
      <c r="CV49" s="682"/>
      <c r="CW49" s="682"/>
      <c r="CX49" s="682"/>
      <c r="CY49" s="711"/>
      <c r="CZ49" s="703">
        <v>100</v>
      </c>
      <c r="DA49" s="712"/>
      <c r="DB49" s="712"/>
      <c r="DC49" s="713"/>
      <c r="DD49" s="714">
        <v>2844518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3H8/Hu8eM2kREclQIGXvbjKnsofMfG9+59iDJl9BLUzys6Cy9d0HUtvQAxYKXnNGB7S5bg6iZM+XSu+SQ7DLLA==" saltValue="VOOIoIwkojSsXuYUw0NkD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4155</v>
      </c>
      <c r="R7" s="753"/>
      <c r="S7" s="753"/>
      <c r="T7" s="753"/>
      <c r="U7" s="753"/>
      <c r="V7" s="753">
        <v>4042</v>
      </c>
      <c r="W7" s="753"/>
      <c r="X7" s="753"/>
      <c r="Y7" s="753"/>
      <c r="Z7" s="753"/>
      <c r="AA7" s="753">
        <v>112</v>
      </c>
      <c r="AB7" s="753"/>
      <c r="AC7" s="753"/>
      <c r="AD7" s="753"/>
      <c r="AE7" s="754"/>
      <c r="AF7" s="755">
        <v>93</v>
      </c>
      <c r="AG7" s="756"/>
      <c r="AH7" s="756"/>
      <c r="AI7" s="756"/>
      <c r="AJ7" s="757"/>
      <c r="AK7" s="758" t="s">
        <v>543</v>
      </c>
      <c r="AL7" s="759"/>
      <c r="AM7" s="759"/>
      <c r="AN7" s="759"/>
      <c r="AO7" s="759"/>
      <c r="AP7" s="759">
        <v>4155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545</v>
      </c>
      <c r="BT7" s="747"/>
      <c r="BU7" s="747"/>
      <c r="BV7" s="747"/>
      <c r="BW7" s="747"/>
      <c r="BX7" s="747"/>
      <c r="BY7" s="747"/>
      <c r="BZ7" s="747"/>
      <c r="CA7" s="747"/>
      <c r="CB7" s="747"/>
      <c r="CC7" s="747"/>
      <c r="CD7" s="747"/>
      <c r="CE7" s="747"/>
      <c r="CF7" s="747"/>
      <c r="CG7" s="762"/>
      <c r="CH7" s="743">
        <v>1</v>
      </c>
      <c r="CI7" s="744"/>
      <c r="CJ7" s="744"/>
      <c r="CK7" s="744"/>
      <c r="CL7" s="745"/>
      <c r="CM7" s="743">
        <v>68</v>
      </c>
      <c r="CN7" s="744"/>
      <c r="CO7" s="744"/>
      <c r="CP7" s="744"/>
      <c r="CQ7" s="745"/>
      <c r="CR7" s="743">
        <v>27</v>
      </c>
      <c r="CS7" s="744"/>
      <c r="CT7" s="744"/>
      <c r="CU7" s="744"/>
      <c r="CV7" s="745"/>
      <c r="CW7" s="743" t="s">
        <v>485</v>
      </c>
      <c r="CX7" s="744"/>
      <c r="CY7" s="744"/>
      <c r="CZ7" s="744"/>
      <c r="DA7" s="745"/>
      <c r="DB7" s="743" t="s">
        <v>485</v>
      </c>
      <c r="DC7" s="744"/>
      <c r="DD7" s="744"/>
      <c r="DE7" s="744"/>
      <c r="DF7" s="745"/>
      <c r="DG7" s="743" t="s">
        <v>485</v>
      </c>
      <c r="DH7" s="744"/>
      <c r="DI7" s="744"/>
      <c r="DJ7" s="744"/>
      <c r="DK7" s="745"/>
      <c r="DL7" s="743" t="s">
        <v>485</v>
      </c>
      <c r="DM7" s="744"/>
      <c r="DN7" s="744"/>
      <c r="DO7" s="744"/>
      <c r="DP7" s="745"/>
      <c r="DQ7" s="743" t="s">
        <v>485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4155</v>
      </c>
      <c r="R23" s="793"/>
      <c r="S23" s="793"/>
      <c r="T23" s="793"/>
      <c r="U23" s="793"/>
      <c r="V23" s="793">
        <v>4042</v>
      </c>
      <c r="W23" s="793"/>
      <c r="X23" s="793"/>
      <c r="Y23" s="793"/>
      <c r="Z23" s="793"/>
      <c r="AA23" s="793">
        <v>112</v>
      </c>
      <c r="AB23" s="793"/>
      <c r="AC23" s="793"/>
      <c r="AD23" s="793"/>
      <c r="AE23" s="794"/>
      <c r="AF23" s="795">
        <v>93</v>
      </c>
      <c r="AG23" s="793"/>
      <c r="AH23" s="793"/>
      <c r="AI23" s="793"/>
      <c r="AJ23" s="796"/>
      <c r="AK23" s="797"/>
      <c r="AL23" s="798"/>
      <c r="AM23" s="798"/>
      <c r="AN23" s="798"/>
      <c r="AO23" s="798"/>
      <c r="AP23" s="793">
        <v>4155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126</v>
      </c>
      <c r="R28" s="823"/>
      <c r="S28" s="823"/>
      <c r="T28" s="823"/>
      <c r="U28" s="823"/>
      <c r="V28" s="823">
        <v>126</v>
      </c>
      <c r="W28" s="823"/>
      <c r="X28" s="823"/>
      <c r="Y28" s="823"/>
      <c r="Z28" s="823"/>
      <c r="AA28" s="823"/>
      <c r="AB28" s="823"/>
      <c r="AC28" s="823"/>
      <c r="AD28" s="823"/>
      <c r="AE28" s="824"/>
      <c r="AF28" s="825" t="s">
        <v>122</v>
      </c>
      <c r="AG28" s="823"/>
      <c r="AH28" s="823"/>
      <c r="AI28" s="823"/>
      <c r="AJ28" s="826"/>
      <c r="AK28" s="827" t="s">
        <v>485</v>
      </c>
      <c r="AL28" s="828"/>
      <c r="AM28" s="828"/>
      <c r="AN28" s="828"/>
      <c r="AO28" s="828"/>
      <c r="AP28" s="828" t="s">
        <v>544</v>
      </c>
      <c r="AQ28" s="828"/>
      <c r="AR28" s="828"/>
      <c r="AS28" s="828"/>
      <c r="AT28" s="828"/>
      <c r="AU28" s="828" t="s">
        <v>485</v>
      </c>
      <c r="AV28" s="828"/>
      <c r="AW28" s="828"/>
      <c r="AX28" s="828"/>
      <c r="AY28" s="828"/>
      <c r="AZ28" s="829" t="s">
        <v>485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272</v>
      </c>
      <c r="R29" s="784"/>
      <c r="S29" s="784"/>
      <c r="T29" s="784"/>
      <c r="U29" s="784"/>
      <c r="V29" s="784">
        <v>272</v>
      </c>
      <c r="W29" s="784"/>
      <c r="X29" s="784"/>
      <c r="Y29" s="784"/>
      <c r="Z29" s="784"/>
      <c r="AA29" s="784"/>
      <c r="AB29" s="784"/>
      <c r="AC29" s="784"/>
      <c r="AD29" s="784"/>
      <c r="AE29" s="785"/>
      <c r="AF29" s="786" t="s">
        <v>122</v>
      </c>
      <c r="AG29" s="787"/>
      <c r="AH29" s="787"/>
      <c r="AI29" s="787"/>
      <c r="AJ29" s="788"/>
      <c r="AK29" s="834" t="s">
        <v>485</v>
      </c>
      <c r="AL29" s="830"/>
      <c r="AM29" s="830"/>
      <c r="AN29" s="830"/>
      <c r="AO29" s="830"/>
      <c r="AP29" s="830" t="s">
        <v>544</v>
      </c>
      <c r="AQ29" s="830"/>
      <c r="AR29" s="830"/>
      <c r="AS29" s="830"/>
      <c r="AT29" s="830"/>
      <c r="AU29" s="830" t="s">
        <v>485</v>
      </c>
      <c r="AV29" s="830"/>
      <c r="AW29" s="830"/>
      <c r="AX29" s="830"/>
      <c r="AY29" s="830"/>
      <c r="AZ29" s="831" t="s">
        <v>485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33</v>
      </c>
      <c r="R30" s="784"/>
      <c r="S30" s="784"/>
      <c r="T30" s="784"/>
      <c r="U30" s="784"/>
      <c r="V30" s="784">
        <v>33</v>
      </c>
      <c r="W30" s="784"/>
      <c r="X30" s="784"/>
      <c r="Y30" s="784"/>
      <c r="Z30" s="784"/>
      <c r="AA30" s="784"/>
      <c r="AB30" s="784"/>
      <c r="AC30" s="784"/>
      <c r="AD30" s="784"/>
      <c r="AE30" s="785"/>
      <c r="AF30" s="786" t="s">
        <v>122</v>
      </c>
      <c r="AG30" s="787"/>
      <c r="AH30" s="787"/>
      <c r="AI30" s="787"/>
      <c r="AJ30" s="788"/>
      <c r="AK30" s="834" t="s">
        <v>485</v>
      </c>
      <c r="AL30" s="830"/>
      <c r="AM30" s="830"/>
      <c r="AN30" s="830"/>
      <c r="AO30" s="830"/>
      <c r="AP30" s="830" t="s">
        <v>485</v>
      </c>
      <c r="AQ30" s="830"/>
      <c r="AR30" s="830"/>
      <c r="AS30" s="830"/>
      <c r="AT30" s="830"/>
      <c r="AU30" s="830" t="s">
        <v>485</v>
      </c>
      <c r="AV30" s="830"/>
      <c r="AW30" s="830"/>
      <c r="AX30" s="830"/>
      <c r="AY30" s="830"/>
      <c r="AZ30" s="831" t="s">
        <v>485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233</v>
      </c>
      <c r="R31" s="784"/>
      <c r="S31" s="784"/>
      <c r="T31" s="784"/>
      <c r="U31" s="784"/>
      <c r="V31" s="784">
        <v>232</v>
      </c>
      <c r="W31" s="784"/>
      <c r="X31" s="784"/>
      <c r="Y31" s="784"/>
      <c r="Z31" s="784"/>
      <c r="AA31" s="784"/>
      <c r="AB31" s="784"/>
      <c r="AC31" s="784"/>
      <c r="AD31" s="784"/>
      <c r="AE31" s="785"/>
      <c r="AF31" s="786">
        <v>1</v>
      </c>
      <c r="AG31" s="787"/>
      <c r="AH31" s="787"/>
      <c r="AI31" s="787"/>
      <c r="AJ31" s="788"/>
      <c r="AK31" s="834">
        <v>131</v>
      </c>
      <c r="AL31" s="830"/>
      <c r="AM31" s="830"/>
      <c r="AN31" s="830"/>
      <c r="AO31" s="830"/>
      <c r="AP31" s="830">
        <v>681</v>
      </c>
      <c r="AQ31" s="830"/>
      <c r="AR31" s="830"/>
      <c r="AS31" s="830"/>
      <c r="AT31" s="830"/>
      <c r="AU31" s="830">
        <v>582</v>
      </c>
      <c r="AV31" s="830"/>
      <c r="AW31" s="830"/>
      <c r="AX31" s="830"/>
      <c r="AY31" s="830"/>
      <c r="AZ31" s="831" t="s">
        <v>485</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106</v>
      </c>
      <c r="R32" s="784"/>
      <c r="S32" s="784"/>
      <c r="T32" s="784"/>
      <c r="U32" s="784"/>
      <c r="V32" s="784">
        <v>104</v>
      </c>
      <c r="W32" s="784"/>
      <c r="X32" s="784"/>
      <c r="Y32" s="784"/>
      <c r="Z32" s="784"/>
      <c r="AA32" s="784"/>
      <c r="AB32" s="784"/>
      <c r="AC32" s="784"/>
      <c r="AD32" s="784"/>
      <c r="AE32" s="785"/>
      <c r="AF32" s="786">
        <v>2</v>
      </c>
      <c r="AG32" s="787"/>
      <c r="AH32" s="787"/>
      <c r="AI32" s="787"/>
      <c r="AJ32" s="788"/>
      <c r="AK32" s="834">
        <v>81</v>
      </c>
      <c r="AL32" s="830"/>
      <c r="AM32" s="830"/>
      <c r="AN32" s="830"/>
      <c r="AO32" s="830"/>
      <c r="AP32" s="830">
        <v>246</v>
      </c>
      <c r="AQ32" s="830"/>
      <c r="AR32" s="830"/>
      <c r="AS32" s="830"/>
      <c r="AT32" s="830"/>
      <c r="AU32" s="830">
        <v>246</v>
      </c>
      <c r="AV32" s="830"/>
      <c r="AW32" s="830"/>
      <c r="AX32" s="830"/>
      <c r="AY32" s="830"/>
      <c r="AZ32" s="831" t="s">
        <v>485</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v>
      </c>
      <c r="AG63" s="844"/>
      <c r="AH63" s="844"/>
      <c r="AI63" s="844"/>
      <c r="AJ63" s="845"/>
      <c r="AK63" s="846"/>
      <c r="AL63" s="841"/>
      <c r="AM63" s="841"/>
      <c r="AN63" s="841"/>
      <c r="AO63" s="841"/>
      <c r="AP63" s="844">
        <v>927</v>
      </c>
      <c r="AQ63" s="844"/>
      <c r="AR63" s="844"/>
      <c r="AS63" s="844"/>
      <c r="AT63" s="844"/>
      <c r="AU63" s="844">
        <v>828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546</v>
      </c>
      <c r="C68" s="870"/>
      <c r="D68" s="870"/>
      <c r="E68" s="870"/>
      <c r="F68" s="870"/>
      <c r="G68" s="870"/>
      <c r="H68" s="870"/>
      <c r="I68" s="870"/>
      <c r="J68" s="870"/>
      <c r="K68" s="870"/>
      <c r="L68" s="870"/>
      <c r="M68" s="870"/>
      <c r="N68" s="870"/>
      <c r="O68" s="870"/>
      <c r="P68" s="871"/>
      <c r="Q68" s="872">
        <v>570</v>
      </c>
      <c r="R68" s="866"/>
      <c r="S68" s="866"/>
      <c r="T68" s="866"/>
      <c r="U68" s="866"/>
      <c r="V68" s="866">
        <v>548</v>
      </c>
      <c r="W68" s="866"/>
      <c r="X68" s="866"/>
      <c r="Y68" s="866"/>
      <c r="Z68" s="866"/>
      <c r="AA68" s="866">
        <v>22</v>
      </c>
      <c r="AB68" s="866"/>
      <c r="AC68" s="866"/>
      <c r="AD68" s="866"/>
      <c r="AE68" s="866"/>
      <c r="AF68" s="866">
        <v>22</v>
      </c>
      <c r="AG68" s="866"/>
      <c r="AH68" s="866"/>
      <c r="AI68" s="866"/>
      <c r="AJ68" s="866"/>
      <c r="AK68" s="866" t="s">
        <v>485</v>
      </c>
      <c r="AL68" s="866"/>
      <c r="AM68" s="866"/>
      <c r="AN68" s="866"/>
      <c r="AO68" s="866"/>
      <c r="AP68" s="866" t="s">
        <v>485</v>
      </c>
      <c r="AQ68" s="866"/>
      <c r="AR68" s="866"/>
      <c r="AS68" s="866"/>
      <c r="AT68" s="866"/>
      <c r="AU68" s="866" t="s">
        <v>485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547</v>
      </c>
      <c r="C69" s="874"/>
      <c r="D69" s="874"/>
      <c r="E69" s="874"/>
      <c r="F69" s="874"/>
      <c r="G69" s="874"/>
      <c r="H69" s="874"/>
      <c r="I69" s="874"/>
      <c r="J69" s="874"/>
      <c r="K69" s="874"/>
      <c r="L69" s="874"/>
      <c r="M69" s="874"/>
      <c r="N69" s="874"/>
      <c r="O69" s="874"/>
      <c r="P69" s="875"/>
      <c r="Q69" s="876">
        <v>1407</v>
      </c>
      <c r="R69" s="830"/>
      <c r="S69" s="830"/>
      <c r="T69" s="830"/>
      <c r="U69" s="830"/>
      <c r="V69" s="830">
        <v>1380</v>
      </c>
      <c r="W69" s="830"/>
      <c r="X69" s="830"/>
      <c r="Y69" s="830"/>
      <c r="Z69" s="830"/>
      <c r="AA69" s="830">
        <v>27</v>
      </c>
      <c r="AB69" s="830"/>
      <c r="AC69" s="830"/>
      <c r="AD69" s="830"/>
      <c r="AE69" s="830"/>
      <c r="AF69" s="830">
        <v>27</v>
      </c>
      <c r="AG69" s="830"/>
      <c r="AH69" s="830"/>
      <c r="AI69" s="830"/>
      <c r="AJ69" s="830"/>
      <c r="AK69" s="830" t="s">
        <v>485</v>
      </c>
      <c r="AL69" s="830"/>
      <c r="AM69" s="830"/>
      <c r="AN69" s="830"/>
      <c r="AO69" s="830"/>
      <c r="AP69" s="830" t="s">
        <v>485</v>
      </c>
      <c r="AQ69" s="830"/>
      <c r="AR69" s="830"/>
      <c r="AS69" s="830"/>
      <c r="AT69" s="830"/>
      <c r="AU69" s="830" t="s">
        <v>485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548</v>
      </c>
      <c r="C70" s="874"/>
      <c r="D70" s="874"/>
      <c r="E70" s="874"/>
      <c r="F70" s="874"/>
      <c r="G70" s="874"/>
      <c r="H70" s="874"/>
      <c r="I70" s="874"/>
      <c r="J70" s="874"/>
      <c r="K70" s="874"/>
      <c r="L70" s="874"/>
      <c r="M70" s="874"/>
      <c r="N70" s="874"/>
      <c r="O70" s="874"/>
      <c r="P70" s="875"/>
      <c r="Q70" s="876">
        <v>33</v>
      </c>
      <c r="R70" s="830"/>
      <c r="S70" s="830"/>
      <c r="T70" s="830"/>
      <c r="U70" s="830"/>
      <c r="V70" s="830">
        <v>30</v>
      </c>
      <c r="W70" s="830"/>
      <c r="X70" s="830"/>
      <c r="Y70" s="830"/>
      <c r="Z70" s="830"/>
      <c r="AA70" s="830">
        <v>3</v>
      </c>
      <c r="AB70" s="830"/>
      <c r="AC70" s="830"/>
      <c r="AD70" s="830"/>
      <c r="AE70" s="830"/>
      <c r="AF70" s="830">
        <v>3</v>
      </c>
      <c r="AG70" s="830"/>
      <c r="AH70" s="830"/>
      <c r="AI70" s="830"/>
      <c r="AJ70" s="830"/>
      <c r="AK70" s="830" t="s">
        <v>485</v>
      </c>
      <c r="AL70" s="830"/>
      <c r="AM70" s="830"/>
      <c r="AN70" s="830"/>
      <c r="AO70" s="830"/>
      <c r="AP70" s="830" t="s">
        <v>485</v>
      </c>
      <c r="AQ70" s="830"/>
      <c r="AR70" s="830"/>
      <c r="AS70" s="830"/>
      <c r="AT70" s="830"/>
      <c r="AU70" s="830" t="s">
        <v>485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52</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27</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734863</v>
      </c>
      <c r="AB110" s="900"/>
      <c r="AC110" s="900"/>
      <c r="AD110" s="900"/>
      <c r="AE110" s="901"/>
      <c r="AF110" s="902">
        <v>745371</v>
      </c>
      <c r="AG110" s="900"/>
      <c r="AH110" s="900"/>
      <c r="AI110" s="900"/>
      <c r="AJ110" s="901"/>
      <c r="AK110" s="902">
        <v>709690</v>
      </c>
      <c r="AL110" s="900"/>
      <c r="AM110" s="900"/>
      <c r="AN110" s="900"/>
      <c r="AO110" s="901"/>
      <c r="AP110" s="903">
        <v>37.200000000000003</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5038797</v>
      </c>
      <c r="BR110" s="931"/>
      <c r="BS110" s="931"/>
      <c r="BT110" s="931"/>
      <c r="BU110" s="931"/>
      <c r="BV110" s="931">
        <v>4546561</v>
      </c>
      <c r="BW110" s="931"/>
      <c r="BX110" s="931"/>
      <c r="BY110" s="931"/>
      <c r="BZ110" s="931"/>
      <c r="CA110" s="931">
        <v>4154790</v>
      </c>
      <c r="CB110" s="931"/>
      <c r="CC110" s="931"/>
      <c r="CD110" s="931"/>
      <c r="CE110" s="931"/>
      <c r="CF110" s="944">
        <v>217.9</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855066</v>
      </c>
      <c r="BR112" s="926"/>
      <c r="BS112" s="926"/>
      <c r="BT112" s="926"/>
      <c r="BU112" s="926"/>
      <c r="BV112" s="926">
        <v>842329</v>
      </c>
      <c r="BW112" s="926"/>
      <c r="BX112" s="926"/>
      <c r="BY112" s="926"/>
      <c r="BZ112" s="926"/>
      <c r="CA112" s="926">
        <v>864278</v>
      </c>
      <c r="CB112" s="926"/>
      <c r="CC112" s="926"/>
      <c r="CD112" s="926"/>
      <c r="CE112" s="926"/>
      <c r="CF112" s="920">
        <v>45.3</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65182</v>
      </c>
      <c r="AB113" s="938"/>
      <c r="AC113" s="938"/>
      <c r="AD113" s="938"/>
      <c r="AE113" s="939"/>
      <c r="AF113" s="940">
        <v>68776</v>
      </c>
      <c r="AG113" s="938"/>
      <c r="AH113" s="938"/>
      <c r="AI113" s="938"/>
      <c r="AJ113" s="939"/>
      <c r="AK113" s="940">
        <v>72364</v>
      </c>
      <c r="AL113" s="938"/>
      <c r="AM113" s="938"/>
      <c r="AN113" s="938"/>
      <c r="AO113" s="939"/>
      <c r="AP113" s="941">
        <v>3.8</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217397</v>
      </c>
      <c r="BR114" s="926"/>
      <c r="BS114" s="926"/>
      <c r="BT114" s="926"/>
      <c r="BU114" s="926"/>
      <c r="BV114" s="926">
        <v>321901</v>
      </c>
      <c r="BW114" s="926"/>
      <c r="BX114" s="926"/>
      <c r="BY114" s="926"/>
      <c r="BZ114" s="926"/>
      <c r="CA114" s="926">
        <v>182774</v>
      </c>
      <c r="CB114" s="926"/>
      <c r="CC114" s="926"/>
      <c r="CD114" s="926"/>
      <c r="CE114" s="926"/>
      <c r="CF114" s="920">
        <v>9.6</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229</v>
      </c>
      <c r="AB116" s="959"/>
      <c r="AC116" s="959"/>
      <c r="AD116" s="959"/>
      <c r="AE116" s="960"/>
      <c r="AF116" s="961">
        <v>136</v>
      </c>
      <c r="AG116" s="959"/>
      <c r="AH116" s="959"/>
      <c r="AI116" s="959"/>
      <c r="AJ116" s="960"/>
      <c r="AK116" s="961">
        <v>1210</v>
      </c>
      <c r="AL116" s="959"/>
      <c r="AM116" s="959"/>
      <c r="AN116" s="959"/>
      <c r="AO116" s="960"/>
      <c r="AP116" s="962">
        <v>0.1</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800274</v>
      </c>
      <c r="AB117" s="979"/>
      <c r="AC117" s="979"/>
      <c r="AD117" s="979"/>
      <c r="AE117" s="980"/>
      <c r="AF117" s="981">
        <v>814283</v>
      </c>
      <c r="AG117" s="979"/>
      <c r="AH117" s="979"/>
      <c r="AI117" s="979"/>
      <c r="AJ117" s="980"/>
      <c r="AK117" s="981">
        <v>783264</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6111260</v>
      </c>
      <c r="BR119" s="1000"/>
      <c r="BS119" s="1000"/>
      <c r="BT119" s="1000"/>
      <c r="BU119" s="1000"/>
      <c r="BV119" s="1000">
        <v>5710791</v>
      </c>
      <c r="BW119" s="1000"/>
      <c r="BX119" s="1000"/>
      <c r="BY119" s="1000"/>
      <c r="BZ119" s="1000"/>
      <c r="CA119" s="1000">
        <v>5201842</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8"/>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2066035</v>
      </c>
      <c r="BR120" s="931"/>
      <c r="BS120" s="931"/>
      <c r="BT120" s="931"/>
      <c r="BU120" s="931"/>
      <c r="BV120" s="931">
        <v>1995356</v>
      </c>
      <c r="BW120" s="931"/>
      <c r="BX120" s="931"/>
      <c r="BY120" s="931"/>
      <c r="BZ120" s="931"/>
      <c r="CA120" s="931">
        <v>1758210</v>
      </c>
      <c r="CB120" s="931"/>
      <c r="CC120" s="931"/>
      <c r="CD120" s="931"/>
      <c r="CE120" s="931"/>
      <c r="CF120" s="944">
        <v>92.2</v>
      </c>
      <c r="CG120" s="945"/>
      <c r="CH120" s="945"/>
      <c r="CI120" s="945"/>
      <c r="CJ120" s="945"/>
      <c r="CK120" s="1006" t="s">
        <v>444</v>
      </c>
      <c r="CL120" s="1007"/>
      <c r="CM120" s="1007"/>
      <c r="CN120" s="1007"/>
      <c r="CO120" s="1008"/>
      <c r="CP120" s="1014" t="s">
        <v>391</v>
      </c>
      <c r="CQ120" s="1015"/>
      <c r="CR120" s="1015"/>
      <c r="CS120" s="1015"/>
      <c r="CT120" s="1015"/>
      <c r="CU120" s="1015"/>
      <c r="CV120" s="1015"/>
      <c r="CW120" s="1015"/>
      <c r="CX120" s="1015"/>
      <c r="CY120" s="1015"/>
      <c r="CZ120" s="1015"/>
      <c r="DA120" s="1015"/>
      <c r="DB120" s="1015"/>
      <c r="DC120" s="1015"/>
      <c r="DD120" s="1015"/>
      <c r="DE120" s="1015"/>
      <c r="DF120" s="1016"/>
      <c r="DG120" s="930">
        <v>579322</v>
      </c>
      <c r="DH120" s="931"/>
      <c r="DI120" s="931"/>
      <c r="DJ120" s="931"/>
      <c r="DK120" s="931"/>
      <c r="DL120" s="931">
        <v>578012</v>
      </c>
      <c r="DM120" s="931"/>
      <c r="DN120" s="931"/>
      <c r="DO120" s="931"/>
      <c r="DP120" s="931"/>
      <c r="DQ120" s="931">
        <v>581525</v>
      </c>
      <c r="DR120" s="931"/>
      <c r="DS120" s="931"/>
      <c r="DT120" s="931"/>
      <c r="DU120" s="931"/>
      <c r="DV120" s="932">
        <v>30.5</v>
      </c>
      <c r="DW120" s="932"/>
      <c r="DX120" s="932"/>
      <c r="DY120" s="932"/>
      <c r="DZ120" s="933"/>
    </row>
    <row r="121" spans="1:130" s="230" customFormat="1" ht="26.25" customHeight="1" x14ac:dyDescent="0.15">
      <c r="A121" s="1058"/>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142055</v>
      </c>
      <c r="BR121" s="926"/>
      <c r="BS121" s="926"/>
      <c r="BT121" s="926"/>
      <c r="BU121" s="926"/>
      <c r="BV121" s="926">
        <v>88106</v>
      </c>
      <c r="BW121" s="926"/>
      <c r="BX121" s="926"/>
      <c r="BY121" s="926"/>
      <c r="BZ121" s="926"/>
      <c r="CA121" s="926">
        <v>63971</v>
      </c>
      <c r="CB121" s="926"/>
      <c r="CC121" s="926"/>
      <c r="CD121" s="926"/>
      <c r="CE121" s="926"/>
      <c r="CF121" s="920">
        <v>3.4</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275744</v>
      </c>
      <c r="DH121" s="926"/>
      <c r="DI121" s="926"/>
      <c r="DJ121" s="926"/>
      <c r="DK121" s="926"/>
      <c r="DL121" s="926">
        <v>264317</v>
      </c>
      <c r="DM121" s="926"/>
      <c r="DN121" s="926"/>
      <c r="DO121" s="926"/>
      <c r="DP121" s="926"/>
      <c r="DQ121" s="926">
        <v>282753</v>
      </c>
      <c r="DR121" s="926"/>
      <c r="DS121" s="926"/>
      <c r="DT121" s="926"/>
      <c r="DU121" s="926"/>
      <c r="DV121" s="927">
        <v>14.8</v>
      </c>
      <c r="DW121" s="927"/>
      <c r="DX121" s="927"/>
      <c r="DY121" s="927"/>
      <c r="DZ121" s="928"/>
    </row>
    <row r="122" spans="1:130" s="230" customFormat="1" ht="26.25" customHeight="1" x14ac:dyDescent="0.15">
      <c r="A122" s="1058"/>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4070389</v>
      </c>
      <c r="BR122" s="1000"/>
      <c r="BS122" s="1000"/>
      <c r="BT122" s="1000"/>
      <c r="BU122" s="1000"/>
      <c r="BV122" s="1000">
        <v>3693485</v>
      </c>
      <c r="BW122" s="1000"/>
      <c r="BX122" s="1000"/>
      <c r="BY122" s="1000"/>
      <c r="BZ122" s="1000"/>
      <c r="CA122" s="1000">
        <v>3486579</v>
      </c>
      <c r="CB122" s="1000"/>
      <c r="CC122" s="1000"/>
      <c r="CD122" s="1000"/>
      <c r="CE122" s="1000"/>
      <c r="CF122" s="1017">
        <v>182.9</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8"/>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4">
        <v>6278479</v>
      </c>
      <c r="BR123" s="1031"/>
      <c r="BS123" s="1031"/>
      <c r="BT123" s="1031"/>
      <c r="BU123" s="1031"/>
      <c r="BV123" s="1031">
        <v>5776947</v>
      </c>
      <c r="BW123" s="1031"/>
      <c r="BX123" s="1031"/>
      <c r="BY123" s="1031"/>
      <c r="BZ123" s="1031"/>
      <c r="CA123" s="1031">
        <v>5308760</v>
      </c>
      <c r="CB123" s="1031"/>
      <c r="CC123" s="1031"/>
      <c r="CD123" s="1031"/>
      <c r="CE123" s="1031"/>
      <c r="CF123" s="1001"/>
      <c r="CG123" s="1002"/>
      <c r="CH123" s="1002"/>
      <c r="CI123" s="1002"/>
      <c r="CJ123" s="1003"/>
      <c r="CK123" s="1009"/>
      <c r="CL123" s="1010"/>
      <c r="CM123" s="1010"/>
      <c r="CN123" s="1010"/>
      <c r="CO123" s="1011"/>
      <c r="CP123" s="1019" t="s">
        <v>390</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8"/>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37407</v>
      </c>
      <c r="AB128" s="1047"/>
      <c r="AC128" s="1047"/>
      <c r="AD128" s="1047"/>
      <c r="AE128" s="1048"/>
      <c r="AF128" s="1049">
        <v>23705</v>
      </c>
      <c r="AG128" s="1047"/>
      <c r="AH128" s="1047"/>
      <c r="AI128" s="1047"/>
      <c r="AJ128" s="1048"/>
      <c r="AK128" s="1049">
        <v>29141</v>
      </c>
      <c r="AL128" s="1047"/>
      <c r="AM128" s="1047"/>
      <c r="AN128" s="1047"/>
      <c r="AO128" s="1048"/>
      <c r="AP128" s="1050"/>
      <c r="AQ128" s="1051"/>
      <c r="AR128" s="1051"/>
      <c r="AS128" s="1051"/>
      <c r="AT128" s="1052"/>
      <c r="AU128" s="232"/>
      <c r="AV128" s="232"/>
      <c r="AW128" s="232"/>
      <c r="AX128" s="896" t="s">
        <v>462</v>
      </c>
      <c r="AY128" s="897"/>
      <c r="AZ128" s="897"/>
      <c r="BA128" s="897"/>
      <c r="BB128" s="897"/>
      <c r="BC128" s="897"/>
      <c r="BD128" s="897"/>
      <c r="BE128" s="898"/>
      <c r="BF128" s="1053" t="s">
        <v>122</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2458082</v>
      </c>
      <c r="AB129" s="959"/>
      <c r="AC129" s="959"/>
      <c r="AD129" s="959"/>
      <c r="AE129" s="960"/>
      <c r="AF129" s="961">
        <v>2429783</v>
      </c>
      <c r="AG129" s="959"/>
      <c r="AH129" s="959"/>
      <c r="AI129" s="959"/>
      <c r="AJ129" s="960"/>
      <c r="AK129" s="961">
        <v>2401444</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500136</v>
      </c>
      <c r="AB130" s="959"/>
      <c r="AC130" s="959"/>
      <c r="AD130" s="959"/>
      <c r="AE130" s="960"/>
      <c r="AF130" s="961">
        <v>513252</v>
      </c>
      <c r="AG130" s="959"/>
      <c r="AH130" s="959"/>
      <c r="AI130" s="959"/>
      <c r="AJ130" s="960"/>
      <c r="AK130" s="961">
        <v>494817</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13.8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1957946</v>
      </c>
      <c r="AB131" s="986"/>
      <c r="AC131" s="986"/>
      <c r="AD131" s="986"/>
      <c r="AE131" s="987"/>
      <c r="AF131" s="985">
        <v>1916531</v>
      </c>
      <c r="AG131" s="986"/>
      <c r="AH131" s="986"/>
      <c r="AI131" s="986"/>
      <c r="AJ131" s="987"/>
      <c r="AK131" s="985">
        <v>1906627</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13.418705109999999</v>
      </c>
      <c r="AB132" s="1097"/>
      <c r="AC132" s="1097"/>
      <c r="AD132" s="1097"/>
      <c r="AE132" s="1098"/>
      <c r="AF132" s="1099">
        <v>14.47020685</v>
      </c>
      <c r="AG132" s="1097"/>
      <c r="AH132" s="1097"/>
      <c r="AI132" s="1097"/>
      <c r="AJ132" s="1098"/>
      <c r="AK132" s="1099">
        <v>13.600247980000001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13.7</v>
      </c>
      <c r="AB133" s="1080"/>
      <c r="AC133" s="1080"/>
      <c r="AD133" s="1080"/>
      <c r="AE133" s="1081"/>
      <c r="AF133" s="1079">
        <v>13.8</v>
      </c>
      <c r="AG133" s="1080"/>
      <c r="AH133" s="1080"/>
      <c r="AI133" s="1080"/>
      <c r="AJ133" s="1081"/>
      <c r="AK133" s="1079">
        <v>13.8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Y+Iai8u+Jm8HZ1nE/U55DJakT0SXBDPCH2y6RJNaewSCGKFfREFWvW3147GdTH7lQqo/CMkWMGXSs3m925QyA==" saltValue="g5vM90ZZBdrQOqpg0/ybc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7ERdsGI/kUaP19goOxO1XKXTevPo85ZIhqARAaMCSm4g5oCai6Sdz68jJ63Nrgv20SMFxdcEw0WcbGPr5Ksy0Q==" saltValue="2D16p47PVBZcqjnUQAYo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1hkI92tuArdAtc6c176ec60sNCKH55fhmGWL3LRzQtVcsj8H9dKq6a7Yujn+jk3oB0oDHtY2+vmEsO4hdt3g==" saltValue="PK9A5a9LoqgS8xK9PGPj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506255</v>
      </c>
      <c r="AP9" s="281">
        <v>388232</v>
      </c>
      <c r="AQ9" s="282">
        <v>217348</v>
      </c>
      <c r="AR9" s="283">
        <v>78.599999999999994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101945</v>
      </c>
      <c r="AP10" s="284">
        <v>78179</v>
      </c>
      <c r="AQ10" s="285">
        <v>32038</v>
      </c>
      <c r="AR10" s="286">
        <v>144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835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11101</v>
      </c>
      <c r="AP13" s="284">
        <v>8513</v>
      </c>
      <c r="AQ13" s="285">
        <v>7824</v>
      </c>
      <c r="AR13" s="286">
        <v>8.8000000000000007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21452</v>
      </c>
      <c r="AP14" s="284">
        <v>16451</v>
      </c>
      <c r="AQ14" s="285">
        <v>4511</v>
      </c>
      <c r="AR14" s="286">
        <v>264.7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-22685</v>
      </c>
      <c r="AP15" s="284">
        <v>-17396</v>
      </c>
      <c r="AQ15" s="285">
        <v>-13520</v>
      </c>
      <c r="AR15" s="286">
        <v>28.7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618068</v>
      </c>
      <c r="AP16" s="284">
        <v>473979</v>
      </c>
      <c r="AQ16" s="285">
        <v>249036</v>
      </c>
      <c r="AR16" s="286">
        <v>90.3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47.55</v>
      </c>
      <c r="AP21" s="298">
        <v>21</v>
      </c>
      <c r="AQ21" s="299">
        <v>26.55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97.4</v>
      </c>
      <c r="AP22" s="303">
        <v>95.5</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709690</v>
      </c>
      <c r="AP32" s="312">
        <v>544241</v>
      </c>
      <c r="AQ32" s="313">
        <v>141939</v>
      </c>
      <c r="AR32" s="314">
        <v>283.39999999999998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72364</v>
      </c>
      <c r="AP35" s="312">
        <v>55494</v>
      </c>
      <c r="AQ35" s="313">
        <v>33103</v>
      </c>
      <c r="AR35" s="314">
        <v>67.599999999999994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t="s">
        <v>485</v>
      </c>
      <c r="AP36" s="312" t="s">
        <v>485</v>
      </c>
      <c r="AQ36" s="313">
        <v>3141</v>
      </c>
      <c r="AR36" s="314" t="s">
        <v>485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t="s">
        <v>485</v>
      </c>
      <c r="AP37" s="312" t="s">
        <v>485</v>
      </c>
      <c r="AQ37" s="313">
        <v>429</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v>1210</v>
      </c>
      <c r="AP38" s="315">
        <v>928</v>
      </c>
      <c r="AQ38" s="316">
        <v>16</v>
      </c>
      <c r="AR38" s="304">
        <v>5700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-29141</v>
      </c>
      <c r="AP39" s="312">
        <v>-22347</v>
      </c>
      <c r="AQ39" s="313">
        <v>-2776</v>
      </c>
      <c r="AR39" s="314">
        <v>705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-494817</v>
      </c>
      <c r="AP40" s="312">
        <v>-379461</v>
      </c>
      <c r="AQ40" s="313">
        <v>-127875</v>
      </c>
      <c r="AR40" s="314">
        <v>196.7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259306</v>
      </c>
      <c r="AP41" s="312">
        <v>198854</v>
      </c>
      <c r="AQ41" s="313">
        <v>47977</v>
      </c>
      <c r="AR41" s="314">
        <v>314.5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559154</v>
      </c>
      <c r="AN51" s="334">
        <v>374768</v>
      </c>
      <c r="AO51" s="335">
        <v>-4.5999999999999996</v>
      </c>
      <c r="AP51" s="336">
        <v>264232</v>
      </c>
      <c r="AQ51" s="337">
        <v>15.8</v>
      </c>
      <c r="AR51" s="338">
        <v>-20.399999999999999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161406</v>
      </c>
      <c r="AN52" s="342">
        <v>108181</v>
      </c>
      <c r="AO52" s="343">
        <v>-35.299999999999997</v>
      </c>
      <c r="AP52" s="344">
        <v>133959</v>
      </c>
      <c r="AQ52" s="345">
        <v>13.9</v>
      </c>
      <c r="AR52" s="346">
        <v>-49.2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793196</v>
      </c>
      <c r="AN53" s="334">
        <v>550831</v>
      </c>
      <c r="AO53" s="335">
        <v>47</v>
      </c>
      <c r="AP53" s="336">
        <v>263613</v>
      </c>
      <c r="AQ53" s="337">
        <v>-0.2</v>
      </c>
      <c r="AR53" s="338">
        <v>47.2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268609</v>
      </c>
      <c r="AN54" s="342">
        <v>186534</v>
      </c>
      <c r="AO54" s="343">
        <v>72.400000000000006</v>
      </c>
      <c r="AP54" s="344">
        <v>128823</v>
      </c>
      <c r="AQ54" s="345">
        <v>-3.8</v>
      </c>
      <c r="AR54" s="346">
        <v>76.2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702877</v>
      </c>
      <c r="AN55" s="334">
        <v>497436</v>
      </c>
      <c r="AO55" s="335">
        <v>-9.6999999999999993</v>
      </c>
      <c r="AP55" s="336">
        <v>330026</v>
      </c>
      <c r="AQ55" s="337">
        <v>25.2</v>
      </c>
      <c r="AR55" s="338">
        <v>-34.9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393216</v>
      </c>
      <c r="AN56" s="342">
        <v>278285</v>
      </c>
      <c r="AO56" s="343">
        <v>49.2</v>
      </c>
      <c r="AP56" s="344">
        <v>141075</v>
      </c>
      <c r="AQ56" s="345">
        <v>9.5</v>
      </c>
      <c r="AR56" s="346">
        <v>39.700000000000003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557857</v>
      </c>
      <c r="AN57" s="334">
        <v>417558</v>
      </c>
      <c r="AO57" s="335">
        <v>-16.100000000000001</v>
      </c>
      <c r="AP57" s="336">
        <v>278179</v>
      </c>
      <c r="AQ57" s="337">
        <v>-15.7</v>
      </c>
      <c r="AR57" s="338">
        <v>-0.4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190212</v>
      </c>
      <c r="AN58" s="342">
        <v>142374</v>
      </c>
      <c r="AO58" s="343">
        <v>-48.8</v>
      </c>
      <c r="AP58" s="344">
        <v>122182</v>
      </c>
      <c r="AQ58" s="345">
        <v>-13.4</v>
      </c>
      <c r="AR58" s="346">
        <v>-35.4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463329</v>
      </c>
      <c r="AN59" s="334">
        <v>355314</v>
      </c>
      <c r="AO59" s="335">
        <v>-14.9</v>
      </c>
      <c r="AP59" s="336">
        <v>283153</v>
      </c>
      <c r="AQ59" s="337">
        <v>1.8</v>
      </c>
      <c r="AR59" s="338">
        <v>-16.7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141774</v>
      </c>
      <c r="AN60" s="342">
        <v>108722</v>
      </c>
      <c r="AO60" s="343">
        <v>-23.6</v>
      </c>
      <c r="AP60" s="344">
        <v>127593</v>
      </c>
      <c r="AQ60" s="345">
        <v>4.4000000000000004</v>
      </c>
      <c r="AR60" s="346">
        <v>-28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615283</v>
      </c>
      <c r="AN61" s="349">
        <v>439181</v>
      </c>
      <c r="AO61" s="350">
        <v>0.3</v>
      </c>
      <c r="AP61" s="351">
        <v>283841</v>
      </c>
      <c r="AQ61" s="352">
        <v>5.4</v>
      </c>
      <c r="AR61" s="338">
        <v>-5.0999999999999996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231043</v>
      </c>
      <c r="AN62" s="342">
        <v>164819</v>
      </c>
      <c r="AO62" s="343">
        <v>2.8</v>
      </c>
      <c r="AP62" s="344">
        <v>130726</v>
      </c>
      <c r="AQ62" s="345">
        <v>2.1</v>
      </c>
      <c r="AR62" s="346">
        <v>0.7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daY9ZwnmBIIEEzW4UWIqE+eGVjKAFZXwdNKcp4VgRJ1kkLmAeL5liNk6HqWtJVK8Ts4pmmgKLgEs0/saTLTVvg==" saltValue="umbWgligEZdbRPlJuVUC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BWeSEu8L1UXLwYr9XsJS5XpDnI7/NMXQBP2HDAZGe66pkxyb2RGSfVUNMTlPrtDnHjuJcFDZm2jFkI14ijS4IQ==" saltValue="fMARM+04OVwGBoqQKceP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8U06dB8r6X1nxh5GG8GYvxIvnVi0eWB0g4rF8GZarN3bfepLRB0oNaEoyKasWkapRcQuKmg4pNwQajsacXWg/Q==" saltValue="dIJVyGpgi775m71XgnNL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24.44</v>
      </c>
      <c r="G47" s="12">
        <v>43.02</v>
      </c>
      <c r="H47" s="12">
        <v>43.96</v>
      </c>
      <c r="I47" s="12">
        <v>47.36</v>
      </c>
      <c r="J47" s="13">
        <v>41.71</v>
      </c>
    </row>
    <row r="48" spans="2:10" ht="57.75" customHeight="1" x14ac:dyDescent="0.15">
      <c r="B48" s="14"/>
      <c r="C48" s="1141" t="s">
        <v>4</v>
      </c>
      <c r="D48" s="1141"/>
      <c r="E48" s="1142"/>
      <c r="F48" s="15">
        <v>11.57</v>
      </c>
      <c r="G48" s="16">
        <v>9.3800000000000008</v>
      </c>
      <c r="H48" s="16">
        <v>5.69</v>
      </c>
      <c r="I48" s="16">
        <v>3.37</v>
      </c>
      <c r="J48" s="17">
        <v>3.87</v>
      </c>
    </row>
    <row r="49" spans="2:10" ht="57.75" customHeight="1" thickBot="1" x14ac:dyDescent="0.2">
      <c r="B49" s="18"/>
      <c r="C49" s="1143" t="s">
        <v>5</v>
      </c>
      <c r="D49" s="1143"/>
      <c r="E49" s="1144"/>
      <c r="F49" s="19">
        <v>3.6</v>
      </c>
      <c r="G49" s="20">
        <v>17.850000000000001</v>
      </c>
      <c r="H49" s="20">
        <v>1.41</v>
      </c>
      <c r="I49" s="20">
        <v>0.49</v>
      </c>
      <c r="J49" s="21" t="s">
        <v>529</v>
      </c>
    </row>
    <row r="50" spans="2:10" x14ac:dyDescent="0.15"/>
  </sheetData>
  <sheetProtection algorithmName="SHA-512" hashValue="qJ7JmndXy+gTjkKPQ+SSNgVDZVZ3wkMAQoPY5c613036pBtmM45G6lm3i7UKQtUXX+mC8p2Liuck/E+1XI+iSg==" saltValue="Np9UzxE5SYdWWVQAHv7x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11.57</v>
      </c>
      <c r="G34" s="33">
        <v>9.3699999999999992</v>
      </c>
      <c r="H34" s="33">
        <v>5.69</v>
      </c>
      <c r="I34" s="33">
        <v>3.36</v>
      </c>
      <c r="J34" s="34">
        <v>3.86</v>
      </c>
      <c r="K34" s="22"/>
      <c r="L34" s="22"/>
      <c r="M34" s="22"/>
      <c r="N34" s="22"/>
      <c r="O34" s="22"/>
      <c r="P34" s="22"/>
    </row>
    <row r="35" spans="1:16" ht="39" customHeight="1" x14ac:dyDescent="0.15">
      <c r="A35" s="22"/>
      <c r="B35" s="35"/>
      <c r="C35" s="1145" t="s">
        <v>531</v>
      </c>
      <c r="D35" s="1146"/>
      <c r="E35" s="1147"/>
      <c r="F35" s="36">
        <v>0</v>
      </c>
      <c r="G35" s="37">
        <v>0</v>
      </c>
      <c r="H35" s="37">
        <v>0</v>
      </c>
      <c r="I35" s="37">
        <v>0</v>
      </c>
      <c r="J35" s="38">
        <v>0.09</v>
      </c>
      <c r="K35" s="22"/>
      <c r="L35" s="22"/>
      <c r="M35" s="22"/>
      <c r="N35" s="22"/>
      <c r="O35" s="22"/>
      <c r="P35" s="22"/>
    </row>
    <row r="36" spans="1:16" ht="39" customHeight="1" x14ac:dyDescent="0.15">
      <c r="A36" s="22"/>
      <c r="B36" s="35"/>
      <c r="C36" s="1145" t="s">
        <v>532</v>
      </c>
      <c r="D36" s="1146"/>
      <c r="E36" s="1147"/>
      <c r="F36" s="36">
        <v>0</v>
      </c>
      <c r="G36" s="37">
        <v>0</v>
      </c>
      <c r="H36" s="37">
        <v>0</v>
      </c>
      <c r="I36" s="37">
        <v>0</v>
      </c>
      <c r="J36" s="38">
        <v>0.04</v>
      </c>
      <c r="K36" s="22"/>
      <c r="L36" s="22"/>
      <c r="M36" s="22"/>
      <c r="N36" s="22"/>
      <c r="O36" s="22"/>
      <c r="P36" s="22"/>
    </row>
    <row r="37" spans="1:16" ht="39" customHeight="1" x14ac:dyDescent="0.15">
      <c r="A37" s="22"/>
      <c r="B37" s="35"/>
      <c r="C37" s="1145" t="s">
        <v>533</v>
      </c>
      <c r="D37" s="1146"/>
      <c r="E37" s="1147"/>
      <c r="F37" s="36">
        <v>0</v>
      </c>
      <c r="G37" s="37">
        <v>0</v>
      </c>
      <c r="H37" s="37">
        <v>0</v>
      </c>
      <c r="I37" s="37">
        <v>0</v>
      </c>
      <c r="J37" s="38">
        <v>0</v>
      </c>
      <c r="K37" s="22"/>
      <c r="L37" s="22"/>
      <c r="M37" s="22"/>
      <c r="N37" s="22"/>
      <c r="O37" s="22"/>
      <c r="P37" s="22"/>
    </row>
    <row r="38" spans="1:16" ht="39" customHeight="1" x14ac:dyDescent="0.15">
      <c r="A38" s="22"/>
      <c r="B38" s="35"/>
      <c r="C38" s="1145" t="s">
        <v>534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wQnGiVp70ue+Kwi5TfH/lWYOSUdJGPjfTE46seIcHCZX8lj0tvZ2cqLrs4OqBce4RbVf6kDUZH92LrBzmlOTg==" saltValue="oPYYZ28geyqXNh7QAmny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685</v>
      </c>
      <c r="L45" s="60">
        <v>691</v>
      </c>
      <c r="M45" s="60">
        <v>735</v>
      </c>
      <c r="N45" s="60">
        <v>745</v>
      </c>
      <c r="O45" s="61">
        <v>710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66</v>
      </c>
      <c r="L48" s="64">
        <v>64</v>
      </c>
      <c r="M48" s="64">
        <v>65</v>
      </c>
      <c r="N48" s="64">
        <v>69</v>
      </c>
      <c r="O48" s="65">
        <v>72</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485</v>
      </c>
      <c r="L49" s="64" t="s">
        <v>485</v>
      </c>
      <c r="M49" s="64" t="s">
        <v>485</v>
      </c>
      <c r="N49" s="64" t="s">
        <v>485</v>
      </c>
      <c r="O49" s="65" t="s">
        <v>485</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485</v>
      </c>
      <c r="L50" s="64" t="s">
        <v>485</v>
      </c>
      <c r="M50" s="64" t="s">
        <v>485</v>
      </c>
      <c r="N50" s="64" t="s">
        <v>485</v>
      </c>
      <c r="O50" s="65" t="s">
        <v>485</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511</v>
      </c>
      <c r="L52" s="64">
        <v>507</v>
      </c>
      <c r="M52" s="64">
        <v>538</v>
      </c>
      <c r="N52" s="64">
        <v>537</v>
      </c>
      <c r="O52" s="65">
        <v>524</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240</v>
      </c>
      <c r="L53" s="69">
        <v>248</v>
      </c>
      <c r="M53" s="69">
        <v>262</v>
      </c>
      <c r="N53" s="69">
        <v>277</v>
      </c>
      <c r="O53" s="70">
        <v>259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TTkC2CW/KmVMpJ2yPqBlyqSMZwjCG7CSgM0cJ+RsPqBbmsyULckyRBYbK4D9k99aoKGWOsM/EuX1gZymikAxw==" saltValue="MFk+jc5tDrB0YvsgTEWT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5564</v>
      </c>
      <c r="J41" s="356">
        <v>5411</v>
      </c>
      <c r="K41" s="356">
        <v>5039</v>
      </c>
      <c r="L41" s="356">
        <v>4547</v>
      </c>
      <c r="M41" s="357">
        <v>4155</v>
      </c>
    </row>
    <row r="42" spans="2:13" ht="27.75" customHeight="1" x14ac:dyDescent="0.15">
      <c r="B42" s="1186"/>
      <c r="C42" s="1187"/>
      <c r="D42" s="106"/>
      <c r="E42" s="1192" t="s">
        <v>32</v>
      </c>
      <c r="F42" s="1192"/>
      <c r="G42" s="1192"/>
      <c r="H42" s="1193"/>
      <c r="I42" s="358" t="s">
        <v>485</v>
      </c>
      <c r="J42" s="359" t="s">
        <v>485</v>
      </c>
      <c r="K42" s="359" t="s">
        <v>485</v>
      </c>
      <c r="L42" s="359" t="s">
        <v>485</v>
      </c>
      <c r="M42" s="360" t="s">
        <v>485</v>
      </c>
    </row>
    <row r="43" spans="2:13" ht="27.75" customHeight="1" x14ac:dyDescent="0.15">
      <c r="B43" s="1186"/>
      <c r="C43" s="1187"/>
      <c r="D43" s="106"/>
      <c r="E43" s="1192" t="s">
        <v>33</v>
      </c>
      <c r="F43" s="1192"/>
      <c r="G43" s="1192"/>
      <c r="H43" s="1193"/>
      <c r="I43" s="358">
        <v>897</v>
      </c>
      <c r="J43" s="359">
        <v>895</v>
      </c>
      <c r="K43" s="359">
        <v>855</v>
      </c>
      <c r="L43" s="359">
        <v>842</v>
      </c>
      <c r="M43" s="360">
        <v>864</v>
      </c>
    </row>
    <row r="44" spans="2:13" ht="27.75" customHeight="1" x14ac:dyDescent="0.15">
      <c r="B44" s="1186"/>
      <c r="C44" s="1187"/>
      <c r="D44" s="106"/>
      <c r="E44" s="1192" t="s">
        <v>34</v>
      </c>
      <c r="F44" s="1192"/>
      <c r="G44" s="1192"/>
      <c r="H44" s="1193"/>
      <c r="I44" s="358" t="s">
        <v>485</v>
      </c>
      <c r="J44" s="359" t="s">
        <v>485</v>
      </c>
      <c r="K44" s="359" t="s">
        <v>485</v>
      </c>
      <c r="L44" s="359" t="s">
        <v>485</v>
      </c>
      <c r="M44" s="360" t="s">
        <v>485</v>
      </c>
    </row>
    <row r="45" spans="2:13" ht="27.75" customHeight="1" x14ac:dyDescent="0.15">
      <c r="B45" s="1186"/>
      <c r="C45" s="1187"/>
      <c r="D45" s="106"/>
      <c r="E45" s="1192" t="s">
        <v>35</v>
      </c>
      <c r="F45" s="1192"/>
      <c r="G45" s="1192"/>
      <c r="H45" s="1193"/>
      <c r="I45" s="358">
        <v>191</v>
      </c>
      <c r="J45" s="359">
        <v>218</v>
      </c>
      <c r="K45" s="359">
        <v>217</v>
      </c>
      <c r="L45" s="359">
        <v>322</v>
      </c>
      <c r="M45" s="360">
        <v>183</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2056</v>
      </c>
      <c r="J50" s="359">
        <v>2053</v>
      </c>
      <c r="K50" s="359">
        <v>2066</v>
      </c>
      <c r="L50" s="359">
        <v>1995</v>
      </c>
      <c r="M50" s="360">
        <v>1758</v>
      </c>
    </row>
    <row r="51" spans="2:13" ht="27.75" customHeight="1" x14ac:dyDescent="0.15">
      <c r="B51" s="1186"/>
      <c r="C51" s="1187"/>
      <c r="D51" s="106"/>
      <c r="E51" s="1192" t="s">
        <v>42</v>
      </c>
      <c r="F51" s="1192"/>
      <c r="G51" s="1192"/>
      <c r="H51" s="1193"/>
      <c r="I51" s="358">
        <v>207</v>
      </c>
      <c r="J51" s="359">
        <v>175</v>
      </c>
      <c r="K51" s="359">
        <v>142</v>
      </c>
      <c r="L51" s="359">
        <v>88</v>
      </c>
      <c r="M51" s="360">
        <v>64</v>
      </c>
    </row>
    <row r="52" spans="2:13" ht="27.75" customHeight="1" x14ac:dyDescent="0.15">
      <c r="B52" s="1188"/>
      <c r="C52" s="1189"/>
      <c r="D52" s="106"/>
      <c r="E52" s="1192" t="s">
        <v>43</v>
      </c>
      <c r="F52" s="1192"/>
      <c r="G52" s="1192"/>
      <c r="H52" s="1193"/>
      <c r="I52" s="358">
        <v>4395</v>
      </c>
      <c r="J52" s="359">
        <v>4311</v>
      </c>
      <c r="K52" s="359">
        <v>4070</v>
      </c>
      <c r="L52" s="359">
        <v>3693</v>
      </c>
      <c r="M52" s="360">
        <v>3487</v>
      </c>
    </row>
    <row r="53" spans="2:13" ht="27.75" customHeight="1" thickBot="1" x14ac:dyDescent="0.2">
      <c r="B53" s="1199" t="s">
        <v>19</v>
      </c>
      <c r="C53" s="1200"/>
      <c r="D53" s="110"/>
      <c r="E53" s="1201" t="s">
        <v>44</v>
      </c>
      <c r="F53" s="1201"/>
      <c r="G53" s="1201"/>
      <c r="H53" s="1202"/>
      <c r="I53" s="361">
        <v>-6</v>
      </c>
      <c r="J53" s="362">
        <v>-16</v>
      </c>
      <c r="K53" s="362">
        <v>-167</v>
      </c>
      <c r="L53" s="362">
        <v>-66</v>
      </c>
      <c r="M53" s="363">
        <v>-107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pkNn8svKbR5xsKKlAaNdLs2XujFFAhRbUzb9xX/1FC2qKeRFZK3Mq7lNZjiEoedgYue3kqCretzKj2XzVx7jA==" saltValue="yHxGHS1M+/vBzH+Yrg54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8"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1081</v>
      </c>
      <c r="G55" s="122">
        <v>1151</v>
      </c>
      <c r="H55" s="123">
        <v>1002</v>
      </c>
    </row>
    <row r="56" spans="2:8" ht="52.5" customHeight="1" x14ac:dyDescent="0.15">
      <c r="B56" s="124"/>
      <c r="C56" s="1213" t="s">
        <v>47</v>
      </c>
      <c r="D56" s="1213"/>
      <c r="E56" s="1214"/>
      <c r="F56" s="125">
        <v>242</v>
      </c>
      <c r="G56" s="125">
        <v>162</v>
      </c>
      <c r="H56" s="126">
        <v>121</v>
      </c>
    </row>
    <row r="57" spans="2:8" ht="53.25" customHeight="1" x14ac:dyDescent="0.15">
      <c r="B57" s="124"/>
      <c r="C57" s="1215" t="s">
        <v>48</v>
      </c>
      <c r="D57" s="1215"/>
      <c r="E57" s="1216"/>
      <c r="F57" s="127">
        <v>719</v>
      </c>
      <c r="G57" s="127">
        <v>658</v>
      </c>
      <c r="H57" s="128">
        <v>619</v>
      </c>
    </row>
    <row r="58" spans="2:8" ht="45.75" customHeight="1" x14ac:dyDescent="0.15">
      <c r="B58" s="129"/>
      <c r="C58" s="1203" t="s">
        <v>549</v>
      </c>
      <c r="D58" s="1204"/>
      <c r="E58" s="1205"/>
      <c r="F58" s="130">
        <v>476</v>
      </c>
      <c r="G58" s="130">
        <v>411</v>
      </c>
      <c r="H58" s="131">
        <v>369</v>
      </c>
    </row>
    <row r="59" spans="2:8" ht="45.75" customHeight="1" x14ac:dyDescent="0.15">
      <c r="B59" s="129"/>
      <c r="C59" s="1203" t="s">
        <v>553</v>
      </c>
      <c r="D59" s="1204"/>
      <c r="E59" s="1205"/>
      <c r="F59" s="130">
        <v>103</v>
      </c>
      <c r="G59" s="130">
        <v>103</v>
      </c>
      <c r="H59" s="131">
        <v>103</v>
      </c>
    </row>
    <row r="60" spans="2:8" ht="45.75" customHeight="1" x14ac:dyDescent="0.15">
      <c r="B60" s="129"/>
      <c r="C60" s="1203" t="s">
        <v>550</v>
      </c>
      <c r="D60" s="1204"/>
      <c r="E60" s="1205"/>
      <c r="F60" s="130">
        <v>104</v>
      </c>
      <c r="G60" s="130">
        <v>104</v>
      </c>
      <c r="H60" s="131">
        <v>102</v>
      </c>
    </row>
    <row r="61" spans="2:8" ht="45.75" customHeight="1" x14ac:dyDescent="0.15">
      <c r="B61" s="129"/>
      <c r="C61" s="1203" t="s">
        <v>551</v>
      </c>
      <c r="D61" s="1204"/>
      <c r="E61" s="1205"/>
      <c r="F61" s="130">
        <v>20</v>
      </c>
      <c r="G61" s="130">
        <v>23</v>
      </c>
      <c r="H61" s="131">
        <v>28</v>
      </c>
    </row>
    <row r="62" spans="2:8" ht="45.75" customHeight="1" thickBot="1" x14ac:dyDescent="0.2">
      <c r="B62" s="132"/>
      <c r="C62" s="1206" t="s">
        <v>552</v>
      </c>
      <c r="D62" s="1207"/>
      <c r="E62" s="1208"/>
      <c r="F62" s="133">
        <v>10</v>
      </c>
      <c r="G62" s="133">
        <v>10</v>
      </c>
      <c r="H62" s="134">
        <v>10</v>
      </c>
    </row>
    <row r="63" spans="2:8" ht="52.5" customHeight="1" thickBot="1" x14ac:dyDescent="0.2">
      <c r="B63" s="135"/>
      <c r="C63" s="1209" t="s">
        <v>49</v>
      </c>
      <c r="D63" s="1209"/>
      <c r="E63" s="1210"/>
      <c r="F63" s="136">
        <v>2042</v>
      </c>
      <c r="G63" s="136">
        <v>1971</v>
      </c>
      <c r="H63" s="137">
        <v>1742</v>
      </c>
    </row>
    <row r="64" spans="2:8" x14ac:dyDescent="0.15"/>
  </sheetData>
  <sheetProtection algorithmName="SHA-512" hashValue="m6UAf0Pf9RiGBUlexLKCS91NW8xjHgv2Oh0g/GdbjCHQLO8e5UUbu8TdmD5of4I6RQxtWDr8UzYg3kHd22oqpQ==" saltValue="pUkKFQgu50wmwZGYjGbs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374768</v>
      </c>
      <c r="E3" s="156"/>
      <c r="F3" s="157">
        <v>264232</v>
      </c>
      <c r="G3" s="158"/>
      <c r="H3" s="159"/>
    </row>
    <row r="4" spans="1:8" x14ac:dyDescent="0.15">
      <c r="A4" s="160"/>
      <c r="B4" s="161"/>
      <c r="C4" s="162"/>
      <c r="D4" s="163">
        <v>108181</v>
      </c>
      <c r="E4" s="164"/>
      <c r="F4" s="165">
        <v>133959</v>
      </c>
      <c r="G4" s="166"/>
      <c r="H4" s="167"/>
    </row>
    <row r="5" spans="1:8" x14ac:dyDescent="0.15">
      <c r="A5" s="148" t="s">
        <v>518</v>
      </c>
      <c r="B5" s="153"/>
      <c r="C5" s="154"/>
      <c r="D5" s="155">
        <v>550831</v>
      </c>
      <c r="E5" s="156"/>
      <c r="F5" s="157">
        <v>263613</v>
      </c>
      <c r="G5" s="158"/>
      <c r="H5" s="159"/>
    </row>
    <row r="6" spans="1:8" x14ac:dyDescent="0.15">
      <c r="A6" s="160"/>
      <c r="B6" s="161"/>
      <c r="C6" s="162"/>
      <c r="D6" s="163">
        <v>186534</v>
      </c>
      <c r="E6" s="164"/>
      <c r="F6" s="165">
        <v>128823</v>
      </c>
      <c r="G6" s="166"/>
      <c r="H6" s="167"/>
    </row>
    <row r="7" spans="1:8" x14ac:dyDescent="0.15">
      <c r="A7" s="148" t="s">
        <v>519</v>
      </c>
      <c r="B7" s="153"/>
      <c r="C7" s="154"/>
      <c r="D7" s="155">
        <v>497436</v>
      </c>
      <c r="E7" s="156"/>
      <c r="F7" s="157">
        <v>330026</v>
      </c>
      <c r="G7" s="158"/>
      <c r="H7" s="159"/>
    </row>
    <row r="8" spans="1:8" x14ac:dyDescent="0.15">
      <c r="A8" s="160"/>
      <c r="B8" s="161"/>
      <c r="C8" s="162"/>
      <c r="D8" s="163">
        <v>278285</v>
      </c>
      <c r="E8" s="164"/>
      <c r="F8" s="165">
        <v>141075</v>
      </c>
      <c r="G8" s="166"/>
      <c r="H8" s="167"/>
    </row>
    <row r="9" spans="1:8" x14ac:dyDescent="0.15">
      <c r="A9" s="148" t="s">
        <v>520</v>
      </c>
      <c r="B9" s="153"/>
      <c r="C9" s="154"/>
      <c r="D9" s="155">
        <v>417558</v>
      </c>
      <c r="E9" s="156"/>
      <c r="F9" s="157">
        <v>278179</v>
      </c>
      <c r="G9" s="158"/>
      <c r="H9" s="159"/>
    </row>
    <row r="10" spans="1:8" x14ac:dyDescent="0.15">
      <c r="A10" s="160"/>
      <c r="B10" s="161"/>
      <c r="C10" s="162"/>
      <c r="D10" s="163">
        <v>142374</v>
      </c>
      <c r="E10" s="164"/>
      <c r="F10" s="165">
        <v>122182</v>
      </c>
      <c r="G10" s="166"/>
      <c r="H10" s="167"/>
    </row>
    <row r="11" spans="1:8" x14ac:dyDescent="0.15">
      <c r="A11" s="148" t="s">
        <v>521</v>
      </c>
      <c r="B11" s="153"/>
      <c r="C11" s="154"/>
      <c r="D11" s="155">
        <v>355314</v>
      </c>
      <c r="E11" s="156"/>
      <c r="F11" s="157">
        <v>283153</v>
      </c>
      <c r="G11" s="158"/>
      <c r="H11" s="159"/>
    </row>
    <row r="12" spans="1:8" x14ac:dyDescent="0.15">
      <c r="A12" s="160"/>
      <c r="B12" s="161"/>
      <c r="C12" s="168"/>
      <c r="D12" s="163">
        <v>108722</v>
      </c>
      <c r="E12" s="164"/>
      <c r="F12" s="165">
        <v>127593</v>
      </c>
      <c r="G12" s="166"/>
      <c r="H12" s="167"/>
    </row>
    <row r="13" spans="1:8" x14ac:dyDescent="0.15">
      <c r="A13" s="148"/>
      <c r="B13" s="153"/>
      <c r="C13" s="169"/>
      <c r="D13" s="170">
        <v>439181</v>
      </c>
      <c r="E13" s="171"/>
      <c r="F13" s="172">
        <v>283841</v>
      </c>
      <c r="G13" s="173"/>
      <c r="H13" s="159"/>
    </row>
    <row r="14" spans="1:8" x14ac:dyDescent="0.15">
      <c r="A14" s="160"/>
      <c r="B14" s="161"/>
      <c r="C14" s="162"/>
      <c r="D14" s="163">
        <v>164819</v>
      </c>
      <c r="E14" s="164"/>
      <c r="F14" s="165">
        <v>130726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11.57</v>
      </c>
      <c r="C19" s="174">
        <f>ROUND(VALUE(SUBSTITUTE(実質収支比率等に係る経年分析!G$48,"▲","-")),2)</f>
        <v>9.3800000000000008</v>
      </c>
      <c r="D19" s="174">
        <f>ROUND(VALUE(SUBSTITUTE(実質収支比率等に係る経年分析!H$48,"▲","-")),2)</f>
        <v>5.69</v>
      </c>
      <c r="E19" s="174">
        <f>ROUND(VALUE(SUBSTITUTE(実質収支比率等に係る経年分析!I$48,"▲","-")),2)</f>
        <v>3.37</v>
      </c>
      <c r="F19" s="174">
        <f>ROUND(VALUE(SUBSTITUTE(実質収支比率等に係る経年分析!J$48,"▲","-")),2)</f>
        <v>3.87</v>
      </c>
    </row>
    <row r="20" spans="1:11" x14ac:dyDescent="0.15">
      <c r="A20" s="174" t="s">
        <v>53</v>
      </c>
      <c r="B20" s="174">
        <f>ROUND(VALUE(SUBSTITUTE(実質収支比率等に係る経年分析!F$47,"▲","-")),2)</f>
        <v>24.44</v>
      </c>
      <c r="C20" s="174">
        <f>ROUND(VALUE(SUBSTITUTE(実質収支比率等に係る経年分析!G$47,"▲","-")),2)</f>
        <v>43.02</v>
      </c>
      <c r="D20" s="174">
        <f>ROUND(VALUE(SUBSTITUTE(実質収支比率等に係る経年分析!H$47,"▲","-")),2)</f>
        <v>43.96</v>
      </c>
      <c r="E20" s="174">
        <f>ROUND(VALUE(SUBSTITUTE(実質収支比率等に係る経年分析!I$47,"▲","-")),2)</f>
        <v>47.36</v>
      </c>
      <c r="F20" s="174">
        <f>ROUND(VALUE(SUBSTITUTE(実質収支比率等に係る経年分析!J$47,"▲","-")),2)</f>
        <v>41.71</v>
      </c>
    </row>
    <row r="21" spans="1:11" x14ac:dyDescent="0.15">
      <c r="A21" s="174" t="s">
        <v>54</v>
      </c>
      <c r="B21" s="174">
        <f>IF(ISNUMBER(VALUE(SUBSTITUTE(実質収支比率等に係る経年分析!F$49,"▲","-"))),ROUND(VALUE(SUBSTITUTE(実質収支比率等に係る経年分析!F$49,"▲","-")),2),NA())</f>
        <v>3.6</v>
      </c>
      <c r="C21" s="174">
        <f>IF(ISNUMBER(VALUE(SUBSTITUTE(実質収支比率等に係る経年分析!G$49,"▲","-"))),ROUND(VALUE(SUBSTITUTE(実質収支比率等に係る経年分析!G$49,"▲","-")),2),NA())</f>
        <v>17.850000000000001</v>
      </c>
      <c r="D21" s="174">
        <f>IF(ISNUMBER(VALUE(SUBSTITUTE(実質収支比率等に係る経年分析!H$49,"▲","-"))),ROUND(VALUE(SUBSTITUTE(実質収支比率等に係る経年分析!H$49,"▲","-")),2),NA())</f>
        <v>1.41</v>
      </c>
      <c r="E21" s="174">
        <f>IF(ISNUMBER(VALUE(SUBSTITUTE(実質収支比率等に係る経年分析!I$49,"▲","-"))),ROUND(VALUE(SUBSTITUTE(実質収支比率等に係る経年分析!I$49,"▲","-")),2),NA())</f>
        <v>0.49</v>
      </c>
      <c r="F21" s="174">
        <f>IF(ISNUMBER(VALUE(SUBSTITUTE(実質収支比率等に係る経年分析!J$49,"▲","-"))),ROUND(VALUE(SUBSTITUTE(実質収支比率等に係る経年分析!J$49,"▲","-")),2),NA())</f>
        <v>-5.74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0.04</v>
      </c>
    </row>
    <row r="35" spans="1:16" x14ac:dyDescent="0.15">
      <c r="A35" s="175" t="str">
        <f>IF(連結実質赤字比率に係る赤字・黒字の構成分析!C$35="",NA(),連結実質赤字比率に係る赤字・黒字の構成分析!C$35)</f>
        <v>農業集落排水事業特別会計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0.09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9.3699999999999992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511</v>
      </c>
      <c r="E42" s="176"/>
      <c r="F42" s="176"/>
      <c r="G42" s="176">
        <f>'実質公債費比率（分子）の構造'!L$52</f>
        <v>507</v>
      </c>
      <c r="H42" s="176"/>
      <c r="I42" s="176"/>
      <c r="J42" s="176">
        <f>'実質公債費比率（分子）の構造'!M$52</f>
        <v>538</v>
      </c>
      <c r="K42" s="176"/>
      <c r="L42" s="176"/>
      <c r="M42" s="176">
        <f>'実質公債費比率（分子）の構造'!N$52</f>
        <v>537</v>
      </c>
      <c r="N42" s="176"/>
      <c r="O42" s="176"/>
      <c r="P42" s="176">
        <f>'実質公債費比率（分子）の構造'!O$52</f>
        <v>524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66</v>
      </c>
      <c r="C46" s="176"/>
      <c r="D46" s="176"/>
      <c r="E46" s="176">
        <f>'実質公債費比率（分子）の構造'!L$48</f>
        <v>64</v>
      </c>
      <c r="F46" s="176"/>
      <c r="G46" s="176"/>
      <c r="H46" s="176">
        <f>'実質公債費比率（分子）の構造'!M$48</f>
        <v>65</v>
      </c>
      <c r="I46" s="176"/>
      <c r="J46" s="176"/>
      <c r="K46" s="176">
        <f>'実質公債費比率（分子）の構造'!N$48</f>
        <v>69</v>
      </c>
      <c r="L46" s="176"/>
      <c r="M46" s="176"/>
      <c r="N46" s="176">
        <f>'実質公債費比率（分子）の構造'!O$48</f>
        <v>72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685</v>
      </c>
      <c r="C49" s="176"/>
      <c r="D49" s="176"/>
      <c r="E49" s="176">
        <f>'実質公債費比率（分子）の構造'!L$45</f>
        <v>691</v>
      </c>
      <c r="F49" s="176"/>
      <c r="G49" s="176"/>
      <c r="H49" s="176">
        <f>'実質公債費比率（分子）の構造'!M$45</f>
        <v>735</v>
      </c>
      <c r="I49" s="176"/>
      <c r="J49" s="176"/>
      <c r="K49" s="176">
        <f>'実質公債費比率（分子）の構造'!N$45</f>
        <v>745</v>
      </c>
      <c r="L49" s="176"/>
      <c r="M49" s="176"/>
      <c r="N49" s="176">
        <f>'実質公債費比率（分子）の構造'!O$45</f>
        <v>710</v>
      </c>
      <c r="O49" s="176"/>
      <c r="P49" s="176"/>
    </row>
    <row r="50" spans="1:16" x14ac:dyDescent="0.15">
      <c r="A50" s="176" t="s">
        <v>67</v>
      </c>
      <c r="B50" s="176" t="e">
        <f>NA()</f>
        <v>#N/A</v>
      </c>
      <c r="C50" s="176">
        <f>IF(ISNUMBER('実質公債費比率（分子）の構造'!K$53),'実質公債費比率（分子）の構造'!K$53,NA())</f>
        <v>240</v>
      </c>
      <c r="D50" s="176" t="e">
        <f>NA()</f>
        <v>#N/A</v>
      </c>
      <c r="E50" s="176" t="e">
        <f>NA()</f>
        <v>#N/A</v>
      </c>
      <c r="F50" s="176">
        <f>IF(ISNUMBER('実質公債費比率（分子）の構造'!L$53),'実質公債費比率（分子）の構造'!L$53,NA())</f>
        <v>248</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277</v>
      </c>
      <c r="M50" s="176" t="e">
        <f>NA()</f>
        <v>#N/A</v>
      </c>
      <c r="N50" s="176" t="e">
        <f>NA()</f>
        <v>#N/A</v>
      </c>
      <c r="O50" s="176">
        <f>IF(ISNUMBER('実質公債費比率（分子）の構造'!O$53),'実質公債費比率（分子）の構造'!O$53,NA())</f>
        <v>259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4395</v>
      </c>
      <c r="E56" s="175"/>
      <c r="F56" s="175"/>
      <c r="G56" s="175">
        <f>'将来負担比率（分子）の構造'!J$52</f>
        <v>4311</v>
      </c>
      <c r="H56" s="175"/>
      <c r="I56" s="175"/>
      <c r="J56" s="175">
        <f>'将来負担比率（分子）の構造'!K$52</f>
        <v>4070</v>
      </c>
      <c r="K56" s="175"/>
      <c r="L56" s="175"/>
      <c r="M56" s="175">
        <f>'将来負担比率（分子）の構造'!L$52</f>
        <v>3693</v>
      </c>
      <c r="N56" s="175"/>
      <c r="O56" s="175"/>
      <c r="P56" s="175">
        <f>'将来負担比率（分子）の構造'!M$52</f>
        <v>3487</v>
      </c>
    </row>
    <row r="57" spans="1:16" x14ac:dyDescent="0.15">
      <c r="A57" s="175" t="s">
        <v>42</v>
      </c>
      <c r="B57" s="175"/>
      <c r="C57" s="175"/>
      <c r="D57" s="175">
        <f>'将来負担比率（分子）の構造'!I$51</f>
        <v>207</v>
      </c>
      <c r="E57" s="175"/>
      <c r="F57" s="175"/>
      <c r="G57" s="175">
        <f>'将来負担比率（分子）の構造'!J$51</f>
        <v>175</v>
      </c>
      <c r="H57" s="175"/>
      <c r="I57" s="175"/>
      <c r="J57" s="175">
        <f>'将来負担比率（分子）の構造'!K$51</f>
        <v>142</v>
      </c>
      <c r="K57" s="175"/>
      <c r="L57" s="175"/>
      <c r="M57" s="175">
        <f>'将来負担比率（分子）の構造'!L$51</f>
        <v>88</v>
      </c>
      <c r="N57" s="175"/>
      <c r="O57" s="175"/>
      <c r="P57" s="175">
        <f>'将来負担比率（分子）の構造'!M$51</f>
        <v>64</v>
      </c>
    </row>
    <row r="58" spans="1:16" x14ac:dyDescent="0.15">
      <c r="A58" s="175" t="s">
        <v>41</v>
      </c>
      <c r="B58" s="175"/>
      <c r="C58" s="175"/>
      <c r="D58" s="175">
        <f>'将来負担比率（分子）の構造'!I$50</f>
        <v>2056</v>
      </c>
      <c r="E58" s="175"/>
      <c r="F58" s="175"/>
      <c r="G58" s="175">
        <f>'将来負担比率（分子）の構造'!J$50</f>
        <v>2053</v>
      </c>
      <c r="H58" s="175"/>
      <c r="I58" s="175"/>
      <c r="J58" s="175">
        <f>'将来負担比率（分子）の構造'!K$50</f>
        <v>2066</v>
      </c>
      <c r="K58" s="175"/>
      <c r="L58" s="175"/>
      <c r="M58" s="175">
        <f>'将来負担比率（分子）の構造'!L$50</f>
        <v>1995</v>
      </c>
      <c r="N58" s="175"/>
      <c r="O58" s="175"/>
      <c r="P58" s="175">
        <f>'将来負担比率（分子）の構造'!M$50</f>
        <v>1758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191</v>
      </c>
      <c r="C62" s="175"/>
      <c r="D62" s="175"/>
      <c r="E62" s="175">
        <f>'将来負担比率（分子）の構造'!J$45</f>
        <v>218</v>
      </c>
      <c r="F62" s="175"/>
      <c r="G62" s="175"/>
      <c r="H62" s="175">
        <f>'将来負担比率（分子）の構造'!K$45</f>
        <v>217</v>
      </c>
      <c r="I62" s="175"/>
      <c r="J62" s="175"/>
      <c r="K62" s="175">
        <f>'将来負担比率（分子）の構造'!L$45</f>
        <v>322</v>
      </c>
      <c r="L62" s="175"/>
      <c r="M62" s="175"/>
      <c r="N62" s="175">
        <f>'将来負担比率（分子）の構造'!M$45</f>
        <v>183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897</v>
      </c>
      <c r="C64" s="175"/>
      <c r="D64" s="175"/>
      <c r="E64" s="175">
        <f>'将来負担比率（分子）の構造'!J$43</f>
        <v>895</v>
      </c>
      <c r="F64" s="175"/>
      <c r="G64" s="175"/>
      <c r="H64" s="175">
        <f>'将来負担比率（分子）の構造'!K$43</f>
        <v>855</v>
      </c>
      <c r="I64" s="175"/>
      <c r="J64" s="175"/>
      <c r="K64" s="175">
        <f>'将来負担比率（分子）の構造'!L$43</f>
        <v>842</v>
      </c>
      <c r="L64" s="175"/>
      <c r="M64" s="175"/>
      <c r="N64" s="175">
        <f>'将来負担比率（分子）の構造'!M$43</f>
        <v>864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5564</v>
      </c>
      <c r="C66" s="175"/>
      <c r="D66" s="175"/>
      <c r="E66" s="175">
        <f>'将来負担比率（分子）の構造'!J$41</f>
        <v>5411</v>
      </c>
      <c r="F66" s="175"/>
      <c r="G66" s="175"/>
      <c r="H66" s="175">
        <f>'将来負担比率（分子）の構造'!K$41</f>
        <v>5039</v>
      </c>
      <c r="I66" s="175"/>
      <c r="J66" s="175"/>
      <c r="K66" s="175">
        <f>'将来負担比率（分子）の構造'!L$41</f>
        <v>4547</v>
      </c>
      <c r="L66" s="175"/>
      <c r="M66" s="175"/>
      <c r="N66" s="175">
        <f>'将来負担比率（分子）の構造'!M$41</f>
        <v>4155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1081</v>
      </c>
      <c r="C72" s="179">
        <f>基金残高に係る経年分析!G55</f>
        <v>1151</v>
      </c>
      <c r="D72" s="179">
        <f>基金残高に係る経年分析!H55</f>
        <v>1002</v>
      </c>
    </row>
    <row r="73" spans="1:16" x14ac:dyDescent="0.15">
      <c r="A73" s="178" t="s">
        <v>74</v>
      </c>
      <c r="B73" s="179">
        <f>基金残高に係る経年分析!F56</f>
        <v>242</v>
      </c>
      <c r="C73" s="179">
        <f>基金残高に係る経年分析!G56</f>
        <v>162</v>
      </c>
      <c r="D73" s="179">
        <f>基金残高に係る経年分析!H56</f>
        <v>121</v>
      </c>
    </row>
    <row r="74" spans="1:16" x14ac:dyDescent="0.15">
      <c r="A74" s="178" t="s">
        <v>75</v>
      </c>
      <c r="B74" s="179">
        <f>基金残高に係る経年分析!F57</f>
        <v>719</v>
      </c>
      <c r="C74" s="179">
        <f>基金残高に係る経年分析!G57</f>
        <v>658</v>
      </c>
      <c r="D74" s="179">
        <f>基金残高に係る経年分析!H57</f>
        <v>619</v>
      </c>
    </row>
  </sheetData>
  <sheetProtection algorithmName="SHA-512" hashValue="GhFOJ7Of+8RUUdF4UP6BvCRwAE3gQaoAYnhhoAfjcTzZ4BmIsxa9Aak1lrYR+d9HH3aJpShXniG/KjhkTYi5NA==" saltValue="MJzYXtqHS/V/Mbgdm/QW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2025-03-12T14:19:54Z</cp:lastPrinted>
  <dcterms:created xsi:type="dcterms:W3CDTF">2025-02-19T00:13:26Z</dcterms:created>
  <dcterms:modified xsi:type="dcterms:W3CDTF">2025-03-21T10:05:11Z</dcterms:modified>
  <cp:category/>
</cp:coreProperties>
</file>